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Neighborhood\Neighborhood Analysis 2011\"/>
    </mc:Choice>
  </mc:AlternateContent>
  <xr:revisionPtr revIDLastSave="0" documentId="8_{CCC9C71B-A58B-4D30-9FC3-DF9DC739E2DA}" xr6:coauthVersionLast="46" xr6:coauthVersionMax="46" xr10:uidLastSave="{00000000-0000-0000-0000-000000000000}"/>
  <bookViews>
    <workbookView xWindow="-110" yWindow="490" windowWidth="19420" windowHeight="10420" tabRatio="355" xr2:uid="{A0017E73-F8D6-49E1-A2CD-24C89D916EF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38" i="1" l="1"/>
  <c r="G38" i="1" s="1"/>
  <c r="T38" i="1"/>
  <c r="Y38" i="1"/>
  <c r="AG38" i="1"/>
  <c r="AL38" i="1"/>
  <c r="AL35" i="1"/>
  <c r="AG35" i="1"/>
  <c r="Y35" i="1"/>
  <c r="T35" i="1"/>
  <c r="B35" i="1"/>
  <c r="K35" i="1" s="1"/>
  <c r="AL32" i="1"/>
  <c r="AG32" i="1"/>
  <c r="Y32" i="1"/>
  <c r="T32" i="1"/>
  <c r="B32" i="1"/>
  <c r="S32" i="1" s="1"/>
  <c r="AL34" i="1"/>
  <c r="AG34" i="1"/>
  <c r="Y34" i="1"/>
  <c r="T34" i="1"/>
  <c r="B34" i="1"/>
  <c r="O34" i="1" s="1"/>
  <c r="AL39" i="1"/>
  <c r="AG39" i="1"/>
  <c r="Y39" i="1"/>
  <c r="T39" i="1"/>
  <c r="B39" i="1"/>
  <c r="I39" i="1" s="1"/>
  <c r="AL36" i="1"/>
  <c r="AG36" i="1"/>
  <c r="Y36" i="1"/>
  <c r="T36" i="1"/>
  <c r="B36" i="1"/>
  <c r="S36" i="1" s="1"/>
  <c r="AL37" i="1"/>
  <c r="AG37" i="1"/>
  <c r="Y37" i="1"/>
  <c r="T37" i="1"/>
  <c r="B37" i="1"/>
  <c r="M37" i="1" s="1"/>
  <c r="AL40" i="1"/>
  <c r="AG40" i="1"/>
  <c r="Y40" i="1"/>
  <c r="T40" i="1"/>
  <c r="B40" i="1"/>
  <c r="G40" i="1" s="1"/>
  <c r="AL33" i="1"/>
  <c r="AG33" i="1"/>
  <c r="Y33" i="1"/>
  <c r="T33" i="1"/>
  <c r="B33" i="1"/>
  <c r="K33" i="1" s="1"/>
  <c r="AL31" i="1"/>
  <c r="AG31" i="1"/>
  <c r="Y31" i="1"/>
  <c r="T31" i="1"/>
  <c r="B31" i="1"/>
  <c r="S31" i="1" s="1"/>
  <c r="AL21" i="1"/>
  <c r="AG21" i="1"/>
  <c r="Y21" i="1"/>
  <c r="T21" i="1"/>
  <c r="B21" i="1"/>
  <c r="K21" i="1" s="1"/>
  <c r="AL26" i="1"/>
  <c r="AG26" i="1"/>
  <c r="Y26" i="1"/>
  <c r="T26" i="1"/>
  <c r="B26" i="1"/>
  <c r="S26" i="1" s="1"/>
  <c r="AL23" i="1"/>
  <c r="AG23" i="1"/>
  <c r="Y23" i="1"/>
  <c r="T23" i="1"/>
  <c r="B23" i="1"/>
  <c r="O23" i="1" s="1"/>
  <c r="AL20" i="1"/>
  <c r="AG20" i="1"/>
  <c r="Y20" i="1"/>
  <c r="T20" i="1"/>
  <c r="B20" i="1"/>
  <c r="I20" i="1" s="1"/>
  <c r="AL24" i="1"/>
  <c r="AG24" i="1"/>
  <c r="Y24" i="1"/>
  <c r="T24" i="1"/>
  <c r="B24" i="1"/>
  <c r="S24" i="1" s="1"/>
  <c r="AL25" i="1"/>
  <c r="AG25" i="1"/>
  <c r="Y25" i="1"/>
  <c r="T25" i="1"/>
  <c r="B25" i="1"/>
  <c r="M25" i="1" s="1"/>
  <c r="AL18" i="1"/>
  <c r="AG18" i="1"/>
  <c r="Y18" i="1"/>
  <c r="T18" i="1"/>
  <c r="B18" i="1"/>
  <c r="G18" i="1" s="1"/>
  <c r="AL22" i="1"/>
  <c r="AG22" i="1"/>
  <c r="Y22" i="1"/>
  <c r="T22" i="1"/>
  <c r="B22" i="1"/>
  <c r="Q22" i="1" s="1"/>
  <c r="AL19" i="1"/>
  <c r="AG19" i="1"/>
  <c r="Y19" i="1"/>
  <c r="T19" i="1"/>
  <c r="B19" i="1"/>
  <c r="K19" i="1" s="1"/>
  <c r="AL17" i="1"/>
  <c r="AG17" i="1"/>
  <c r="Y17" i="1"/>
  <c r="T17" i="1"/>
  <c r="B17" i="1"/>
  <c r="S17" i="1" s="1"/>
  <c r="B7" i="1"/>
  <c r="G7" i="1" s="1"/>
  <c r="B11" i="1"/>
  <c r="G11" i="1" s="1"/>
  <c r="B8" i="1"/>
  <c r="G8" i="1" s="1"/>
  <c r="Y10" i="1"/>
  <c r="AL7" i="1"/>
  <c r="AL10" i="1"/>
  <c r="AL11" i="1"/>
  <c r="AL8" i="1"/>
  <c r="AG7" i="1"/>
  <c r="AG10" i="1"/>
  <c r="AG11" i="1"/>
  <c r="AG8" i="1"/>
  <c r="T7" i="1"/>
  <c r="Y7" i="1"/>
  <c r="Y11" i="1"/>
  <c r="Y8" i="1"/>
  <c r="T10" i="1"/>
  <c r="T11" i="1"/>
  <c r="T8" i="1"/>
  <c r="T9" i="1"/>
  <c r="T4" i="1"/>
  <c r="T12" i="1"/>
  <c r="T6" i="1"/>
  <c r="T5" i="1"/>
  <c r="B10" i="1"/>
  <c r="G10" i="1" s="1"/>
  <c r="AG9" i="1"/>
  <c r="Y9" i="1"/>
  <c r="Y4" i="1"/>
  <c r="Y12" i="1"/>
  <c r="Y6" i="1"/>
  <c r="Y5" i="1"/>
  <c r="Y3" i="1"/>
  <c r="T3" i="1"/>
  <c r="AL9" i="1"/>
  <c r="B9" i="1"/>
  <c r="G9" i="1" s="1"/>
  <c r="AL4" i="1"/>
  <c r="AG4" i="1"/>
  <c r="B4" i="1"/>
  <c r="G4" i="1" s="1"/>
  <c r="AL12" i="1"/>
  <c r="AG12" i="1"/>
  <c r="B12" i="1"/>
  <c r="K12" i="1" s="1"/>
  <c r="Q38" i="1" l="1"/>
  <c r="K38" i="1"/>
  <c r="S38" i="1"/>
  <c r="O38" i="1"/>
  <c r="M38" i="1"/>
  <c r="I38" i="1"/>
  <c r="M31" i="1"/>
  <c r="Q33" i="1"/>
  <c r="O39" i="1"/>
  <c r="O35" i="1"/>
  <c r="Q35" i="1"/>
  <c r="O33" i="1"/>
  <c r="G36" i="1"/>
  <c r="I32" i="1"/>
  <c r="I40" i="1"/>
  <c r="G31" i="1"/>
  <c r="K40" i="1"/>
  <c r="G32" i="1"/>
  <c r="I31" i="1"/>
  <c r="M40" i="1"/>
  <c r="O37" i="1"/>
  <c r="I36" i="1"/>
  <c r="K39" i="1"/>
  <c r="K31" i="1"/>
  <c r="M33" i="1"/>
  <c r="O40" i="1"/>
  <c r="Q37" i="1"/>
  <c r="K36" i="1"/>
  <c r="M39" i="1"/>
  <c r="Q34" i="1"/>
  <c r="K32" i="1"/>
  <c r="M35" i="1"/>
  <c r="Q40" i="1"/>
  <c r="M36" i="1"/>
  <c r="M32" i="1"/>
  <c r="O31" i="1"/>
  <c r="Q39" i="1"/>
  <c r="O32" i="1"/>
  <c r="Q31" i="1"/>
  <c r="G33" i="1"/>
  <c r="S40" i="1"/>
  <c r="I37" i="1"/>
  <c r="O36" i="1"/>
  <c r="K34" i="1"/>
  <c r="Q32" i="1"/>
  <c r="G35" i="1"/>
  <c r="S34" i="1"/>
  <c r="S37" i="1"/>
  <c r="I33" i="1"/>
  <c r="K37" i="1"/>
  <c r="Q36" i="1"/>
  <c r="G39" i="1"/>
  <c r="M34" i="1"/>
  <c r="I35" i="1"/>
  <c r="S33" i="1"/>
  <c r="G34" i="1"/>
  <c r="S35" i="1"/>
  <c r="G37" i="1"/>
  <c r="S39" i="1"/>
  <c r="I34" i="1"/>
  <c r="G17" i="1"/>
  <c r="G24" i="1"/>
  <c r="G20" i="1"/>
  <c r="K17" i="1"/>
  <c r="K20" i="1"/>
  <c r="G19" i="1"/>
  <c r="Q17" i="1"/>
  <c r="M19" i="1"/>
  <c r="O24" i="1"/>
  <c r="O19" i="1"/>
  <c r="Q24" i="1"/>
  <c r="O20" i="1"/>
  <c r="M24" i="1"/>
  <c r="I19" i="1"/>
  <c r="K23" i="1"/>
  <c r="G26" i="1"/>
  <c r="G21" i="1"/>
  <c r="M20" i="1"/>
  <c r="M23" i="1"/>
  <c r="K26" i="1"/>
  <c r="I21" i="1"/>
  <c r="M21" i="1"/>
  <c r="Q26" i="1"/>
  <c r="Q23" i="1"/>
  <c r="M22" i="1"/>
  <c r="Q21" i="1"/>
  <c r="Q19" i="1"/>
  <c r="I25" i="1"/>
  <c r="I24" i="1"/>
  <c r="O25" i="1"/>
  <c r="K24" i="1"/>
  <c r="S22" i="1"/>
  <c r="I18" i="1"/>
  <c r="I17" i="1"/>
  <c r="K18" i="1"/>
  <c r="Q25" i="1"/>
  <c r="S23" i="1"/>
  <c r="I26" i="1"/>
  <c r="O21" i="1"/>
  <c r="S18" i="1"/>
  <c r="G22" i="1"/>
  <c r="M17" i="1"/>
  <c r="S19" i="1"/>
  <c r="I22" i="1"/>
  <c r="O18" i="1"/>
  <c r="Q20" i="1"/>
  <c r="G23" i="1"/>
  <c r="M26" i="1"/>
  <c r="S21" i="1"/>
  <c r="M18" i="1"/>
  <c r="S25" i="1"/>
  <c r="O17" i="1"/>
  <c r="K22" i="1"/>
  <c r="Q18" i="1"/>
  <c r="G25" i="1"/>
  <c r="S20" i="1"/>
  <c r="I23" i="1"/>
  <c r="O26" i="1"/>
  <c r="O22" i="1"/>
  <c r="K25" i="1"/>
  <c r="Q12" i="1"/>
  <c r="M12" i="1"/>
  <c r="O12" i="1"/>
  <c r="S7" i="1"/>
  <c r="K10" i="1"/>
  <c r="I10" i="1"/>
  <c r="S12" i="1"/>
  <c r="Q9" i="1"/>
  <c r="M10" i="1"/>
  <c r="S9" i="1"/>
  <c r="Q10" i="1"/>
  <c r="O10" i="1"/>
  <c r="G12" i="1"/>
  <c r="I12" i="1"/>
  <c r="S10" i="1"/>
  <c r="Q7" i="1"/>
  <c r="O7" i="1"/>
  <c r="M7" i="1"/>
  <c r="K7" i="1"/>
  <c r="I7" i="1"/>
  <c r="S11" i="1"/>
  <c r="Q11" i="1"/>
  <c r="O11" i="1"/>
  <c r="M11" i="1"/>
  <c r="K11" i="1"/>
  <c r="I11" i="1"/>
  <c r="S8" i="1"/>
  <c r="Q8" i="1"/>
  <c r="O8" i="1"/>
  <c r="M8" i="1"/>
  <c r="K8" i="1"/>
  <c r="I8" i="1"/>
  <c r="I9" i="1"/>
  <c r="K9" i="1"/>
  <c r="M9" i="1"/>
  <c r="O9" i="1"/>
  <c r="S4" i="1"/>
  <c r="M4" i="1"/>
  <c r="K4" i="1"/>
  <c r="Q4" i="1"/>
  <c r="I4" i="1"/>
  <c r="O4" i="1"/>
  <c r="AL6" i="1"/>
  <c r="AG6" i="1"/>
  <c r="B6" i="1"/>
  <c r="E38" i="1" l="1"/>
  <c r="E39" i="1"/>
  <c r="E40" i="1"/>
  <c r="E33" i="1"/>
  <c r="E35" i="1"/>
  <c r="E31" i="1"/>
  <c r="E32" i="1"/>
  <c r="E37" i="1"/>
  <c r="E34" i="1"/>
  <c r="E36" i="1"/>
  <c r="E20" i="1"/>
  <c r="E19" i="1"/>
  <c r="E24" i="1"/>
  <c r="E17" i="1"/>
  <c r="E22" i="1"/>
  <c r="E18" i="1"/>
  <c r="E26" i="1"/>
  <c r="E25" i="1"/>
  <c r="E21" i="1"/>
  <c r="E23" i="1"/>
  <c r="E10" i="1"/>
  <c r="E4" i="1"/>
  <c r="E9" i="1"/>
  <c r="K6" i="1"/>
  <c r="G6" i="1"/>
  <c r="E12" i="1"/>
  <c r="E7" i="1"/>
  <c r="E11" i="1"/>
  <c r="E8" i="1"/>
  <c r="Q6" i="1"/>
  <c r="S6" i="1"/>
  <c r="M6" i="1"/>
  <c r="O6" i="1"/>
  <c r="I6" i="1"/>
  <c r="AL5" i="1"/>
  <c r="AG5" i="1"/>
  <c r="AL3" i="1"/>
  <c r="AG3" i="1"/>
  <c r="B5" i="1"/>
  <c r="B3" i="1"/>
  <c r="S3" i="1" s="1"/>
  <c r="E6" i="1" l="1"/>
  <c r="Q5" i="1"/>
  <c r="G5" i="1"/>
  <c r="S5" i="1"/>
  <c r="G3" i="1"/>
  <c r="I3" i="1"/>
  <c r="K3" i="1"/>
  <c r="I5" i="1"/>
  <c r="M3" i="1"/>
  <c r="K5" i="1"/>
  <c r="O3" i="1"/>
  <c r="M5" i="1"/>
  <c r="Q3" i="1"/>
  <c r="O5" i="1"/>
  <c r="E3" i="1" l="1"/>
  <c r="E5" i="1"/>
</calcChain>
</file>

<file path=xl/sharedStrings.xml><?xml version="1.0" encoding="utf-8"?>
<sst xmlns="http://schemas.openxmlformats.org/spreadsheetml/2006/main" count="166" uniqueCount="59">
  <si>
    <t>Neighborhood</t>
  </si>
  <si>
    <t>Population</t>
  </si>
  <si>
    <t>White Alone</t>
  </si>
  <si>
    <t>Black Alone</t>
  </si>
  <si>
    <t>Indian Alone</t>
  </si>
  <si>
    <t>Pacific Alone</t>
  </si>
  <si>
    <t>Other Race Alone</t>
  </si>
  <si>
    <t>Two or more races</t>
  </si>
  <si>
    <t>City-wide</t>
  </si>
  <si>
    <t>Asian Alone</t>
  </si>
  <si>
    <t>White Alone %</t>
  </si>
  <si>
    <t>Black Alone %</t>
  </si>
  <si>
    <t>Indian Alone %</t>
  </si>
  <si>
    <r>
      <t xml:space="preserve">Asian Alone </t>
    </r>
    <r>
      <rPr>
        <b/>
        <strike/>
        <sz val="11"/>
        <color theme="1"/>
        <rFont val="Calibri"/>
        <family val="2"/>
        <scheme val="minor"/>
      </rPr>
      <t>%</t>
    </r>
  </si>
  <si>
    <r>
      <t xml:space="preserve">Pacific Alone </t>
    </r>
    <r>
      <rPr>
        <b/>
        <strike/>
        <sz val="11"/>
        <color theme="1"/>
        <rFont val="Calibri"/>
        <family val="2"/>
        <scheme val="minor"/>
      </rPr>
      <t>%</t>
    </r>
  </si>
  <si>
    <t>Other Race Alone %</t>
  </si>
  <si>
    <t>Two or more races %</t>
  </si>
  <si>
    <t>Housing Types</t>
  </si>
  <si>
    <t>Owner 1 Detached</t>
  </si>
  <si>
    <t>Owner 1 Attached</t>
  </si>
  <si>
    <t>Renter 1 Detached</t>
  </si>
  <si>
    <t>Renter 1 Attached</t>
  </si>
  <si>
    <t>Owner 2 Units</t>
  </si>
  <si>
    <t>Renter 2 Units</t>
  </si>
  <si>
    <t>Owner 3+ Units</t>
  </si>
  <si>
    <t>Renter 3+ Units</t>
  </si>
  <si>
    <t>Owner Mobile</t>
  </si>
  <si>
    <t>Renter Mobile</t>
  </si>
  <si>
    <t>Renter Boat, RV, Van, etc.</t>
  </si>
  <si>
    <t>Rent &lt; 30% HHI</t>
  </si>
  <si>
    <t>Rent 30%-49% HHI</t>
  </si>
  <si>
    <t>Rent &gt; 50% HHI</t>
  </si>
  <si>
    <t>Not Calculated</t>
  </si>
  <si>
    <t>Owner &lt; 30% HHI</t>
  </si>
  <si>
    <t>Owner 30%-49% HHI</t>
  </si>
  <si>
    <t>Owner &gt; 50% HHI</t>
  </si>
  <si>
    <t>Rent Total</t>
  </si>
  <si>
    <t>Owner Total</t>
  </si>
  <si>
    <t>Total Racial Identity</t>
  </si>
  <si>
    <t>Hispanic or Latino</t>
  </si>
  <si>
    <t>Hispanic or Latino %</t>
  </si>
  <si>
    <t>MH &amp; MF Total</t>
  </si>
  <si>
    <t>JWN (Semple)</t>
  </si>
  <si>
    <t>Harlow (Yeh)</t>
  </si>
  <si>
    <t>ABC (Evans)</t>
  </si>
  <si>
    <t>Whiteaker (Syrett)</t>
  </si>
  <si>
    <t>Churchill (Pryor/Groves)</t>
  </si>
  <si>
    <t>CYNA (Clark)</t>
  </si>
  <si>
    <t>SEN (Taylor)</t>
  </si>
  <si>
    <t>SHiNA (Vinis, Keating)</t>
  </si>
  <si>
    <t>Resident diversity: Least to most "White Alone"</t>
  </si>
  <si>
    <t>Housing choices: Most to least "Middle Housing" + "Multiple-Family Housing"</t>
  </si>
  <si>
    <t>Rent-burdened: Least to most Rent &lt; 30% of Income</t>
  </si>
  <si>
    <t>Fairmount (Zelenka)</t>
  </si>
  <si>
    <t>NOTES:</t>
  </si>
  <si>
    <t>1. All data is from the Eugene Neighborhood Services' "2011 Neighborhood Analysis," which is based on 2010 Census and othe data sources.</t>
  </si>
  <si>
    <r>
      <t xml:space="preserve">2. </t>
    </r>
    <r>
      <rPr>
        <b/>
        <sz val="11"/>
        <color theme="1"/>
        <rFont val="Calibri"/>
        <family val="2"/>
        <scheme val="minor"/>
      </rPr>
      <t>Fairmount</t>
    </r>
    <r>
      <rPr>
        <sz val="11"/>
        <color theme="1"/>
        <rFont val="Calibri"/>
        <family val="2"/>
        <scheme val="minor"/>
      </rPr>
      <t xml:space="preserve"> and </t>
    </r>
    <r>
      <rPr>
        <b/>
        <sz val="11"/>
        <color theme="1"/>
        <rFont val="Calibri"/>
        <family val="2"/>
        <scheme val="minor"/>
      </rPr>
      <t>Harlow</t>
    </r>
    <r>
      <rPr>
        <sz val="11"/>
        <color theme="1"/>
        <rFont val="Calibri"/>
        <family val="2"/>
        <scheme val="minor"/>
      </rPr>
      <t xml:space="preserve"> include large student populations, which likely skew the resident diversity and rent-burden upward.</t>
    </r>
  </si>
  <si>
    <t>Better than City percentage</t>
  </si>
  <si>
    <r>
      <t xml:space="preserve">3. "Better than City percentage" in all three categories: </t>
    </r>
    <r>
      <rPr>
        <b/>
        <sz val="11"/>
        <color theme="1"/>
        <rFont val="Calibri"/>
        <family val="2"/>
        <scheme val="minor"/>
      </rPr>
      <t>Jefferson Westside Neighbors</t>
    </r>
    <r>
      <rPr>
        <sz val="11"/>
        <color theme="1"/>
        <rFont val="Calibri"/>
        <family val="2"/>
        <scheme val="minor"/>
      </rPr>
      <t xml:space="preserve"> and </t>
    </r>
    <r>
      <rPr>
        <b/>
        <sz val="11"/>
        <color theme="1"/>
        <rFont val="Calibri"/>
        <family val="2"/>
        <scheme val="minor"/>
      </rPr>
      <t>Whiteaker Community Council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</si>
</sst>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trike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49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3" fontId="0" fillId="0" borderId="0" xfId="0" applyNumberFormat="1"/>
    <xf numFmtId="164" fontId="0" fillId="0" borderId="0" xfId="0" applyNumberFormat="1"/>
    <xf numFmtId="10" fontId="0" fillId="0" borderId="0" xfId="0" applyNumberFormat="1"/>
    <xf numFmtId="0" fontId="1" fillId="2" borderId="0" xfId="0" applyFont="1" applyFill="1" applyAlignment="1">
      <alignment horizontal="left" vertical="center" wrapText="1"/>
    </xf>
    <xf numFmtId="0" fontId="1" fillId="0" borderId="0" xfId="0" applyFont="1"/>
    <xf numFmtId="9" fontId="0" fillId="0" borderId="0" xfId="0" applyNumberFormat="1"/>
    <xf numFmtId="164" fontId="0" fillId="2" borderId="0" xfId="0" applyNumberFormat="1" applyFill="1"/>
    <xf numFmtId="0" fontId="0" fillId="0" borderId="0" xfId="0" applyFill="1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164" fontId="0" fillId="0" borderId="0" xfId="0" applyNumberFormat="1" applyFill="1"/>
    <xf numFmtId="0" fontId="1" fillId="0" borderId="0" xfId="0" applyFont="1" applyFill="1" applyAlignment="1">
      <alignment horizontal="left" vertical="center" wrapText="1"/>
    </xf>
    <xf numFmtId="49" fontId="1" fillId="0" borderId="0" xfId="0" applyNumberFormat="1" applyFont="1" applyAlignment="1">
      <alignment vertical="center"/>
    </xf>
    <xf numFmtId="0" fontId="0" fillId="3" borderId="0" xfId="0" applyFill="1"/>
    <xf numFmtId="3" fontId="0" fillId="3" borderId="0" xfId="0" applyNumberFormat="1" applyFill="1"/>
    <xf numFmtId="49" fontId="1" fillId="0" borderId="0" xfId="0" applyNumberFormat="1" applyFont="1" applyAlignment="1">
      <alignment horizontal="left" vertical="center"/>
    </xf>
    <xf numFmtId="0" fontId="0" fillId="0" borderId="0" xfId="0" applyAlignment="1">
      <alignment horizontal="left"/>
    </xf>
    <xf numFmtId="0" fontId="0" fillId="3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3E1287-B744-43FD-AFF4-24D1808B86DC}">
  <dimension ref="A1:AP46"/>
  <sheetViews>
    <sheetView tabSelected="1" zoomScale="112" workbookViewId="0">
      <selection activeCell="J49" sqref="J49"/>
    </sheetView>
  </sheetViews>
  <sheetFormatPr defaultRowHeight="14.5" x14ac:dyDescent="0.35"/>
  <cols>
    <col min="1" max="1" width="25.453125" customWidth="1"/>
    <col min="2" max="5" width="10" customWidth="1"/>
    <col min="6" max="19" width="8.7265625" customWidth="1"/>
    <col min="20" max="20" width="11.90625" customWidth="1"/>
    <col min="21" max="32" width="8.7265625" customWidth="1"/>
    <col min="37" max="38" width="9.90625" customWidth="1"/>
    <col min="42" max="42" width="10.1796875" customWidth="1"/>
  </cols>
  <sheetData>
    <row r="1" spans="1:42" s="2" customFormat="1" ht="43.5" x14ac:dyDescent="0.35">
      <c r="A1" s="1" t="s">
        <v>0</v>
      </c>
      <c r="B1" s="2" t="s">
        <v>1</v>
      </c>
      <c r="C1" s="2" t="s">
        <v>39</v>
      </c>
      <c r="D1" s="2" t="s">
        <v>40</v>
      </c>
      <c r="E1" s="2" t="s">
        <v>38</v>
      </c>
      <c r="F1" s="2" t="s">
        <v>2</v>
      </c>
      <c r="G1" s="2" t="s">
        <v>10</v>
      </c>
      <c r="H1" s="2" t="s">
        <v>3</v>
      </c>
      <c r="I1" s="2" t="s">
        <v>11</v>
      </c>
      <c r="J1" s="2" t="s">
        <v>4</v>
      </c>
      <c r="K1" s="2" t="s">
        <v>12</v>
      </c>
      <c r="L1" s="2" t="s">
        <v>9</v>
      </c>
      <c r="M1" s="2" t="s">
        <v>13</v>
      </c>
      <c r="N1" s="2" t="s">
        <v>5</v>
      </c>
      <c r="O1" s="2" t="s">
        <v>14</v>
      </c>
      <c r="P1" s="2" t="s">
        <v>6</v>
      </c>
      <c r="Q1" s="2" t="s">
        <v>15</v>
      </c>
      <c r="R1" s="2" t="s">
        <v>7</v>
      </c>
      <c r="S1" s="2" t="s">
        <v>16</v>
      </c>
      <c r="T1" s="2" t="s">
        <v>17</v>
      </c>
      <c r="U1" s="2" t="s">
        <v>18</v>
      </c>
      <c r="V1" s="2" t="s">
        <v>20</v>
      </c>
      <c r="W1" s="2" t="s">
        <v>19</v>
      </c>
      <c r="X1" s="2" t="s">
        <v>21</v>
      </c>
      <c r="Y1" s="6" t="s">
        <v>41</v>
      </c>
      <c r="Z1" s="6" t="s">
        <v>22</v>
      </c>
      <c r="AA1" s="6" t="s">
        <v>23</v>
      </c>
      <c r="AB1" s="6" t="s">
        <v>24</v>
      </c>
      <c r="AC1" s="6" t="s">
        <v>25</v>
      </c>
      <c r="AD1" s="2" t="s">
        <v>26</v>
      </c>
      <c r="AE1" s="2" t="s">
        <v>27</v>
      </c>
      <c r="AF1" s="2" t="s">
        <v>28</v>
      </c>
      <c r="AG1" s="2" t="s">
        <v>36</v>
      </c>
      <c r="AH1" s="2" t="s">
        <v>29</v>
      </c>
      <c r="AI1" s="2" t="s">
        <v>30</v>
      </c>
      <c r="AJ1" s="2" t="s">
        <v>31</v>
      </c>
      <c r="AK1" s="2" t="s">
        <v>32</v>
      </c>
      <c r="AL1" s="2" t="s">
        <v>37</v>
      </c>
      <c r="AM1" s="2" t="s">
        <v>33</v>
      </c>
      <c r="AN1" s="2" t="s">
        <v>34</v>
      </c>
      <c r="AO1" s="2" t="s">
        <v>35</v>
      </c>
      <c r="AP1" s="2" t="s">
        <v>32</v>
      </c>
    </row>
    <row r="2" spans="1:42" s="11" customFormat="1" x14ac:dyDescent="0.35">
      <c r="A2" s="16" t="s">
        <v>51</v>
      </c>
      <c r="B2" s="16"/>
      <c r="C2" s="16"/>
      <c r="D2" s="16"/>
      <c r="E2" s="16"/>
      <c r="Y2" s="12"/>
      <c r="Z2" s="12"/>
      <c r="AA2" s="12"/>
      <c r="AB2" s="12"/>
      <c r="AC2" s="12"/>
    </row>
    <row r="3" spans="1:42" s="3" customFormat="1" x14ac:dyDescent="0.35">
      <c r="A3" s="3" t="s">
        <v>8</v>
      </c>
      <c r="B3" s="3">
        <f t="shared" ref="B3:B10" si="0">SUM(F3,H3,J3,L3,N3,P3,R3,)</f>
        <v>173630</v>
      </c>
      <c r="C3" s="3">
        <v>13322</v>
      </c>
      <c r="D3" s="8">
        <v>0.08</v>
      </c>
      <c r="E3" s="4">
        <f t="shared" ref="E3:E10" si="1">SUM(G3,I3,K3,M3,O3,Q3,S3,)</f>
        <v>0.99999999999999989</v>
      </c>
      <c r="F3" s="3">
        <v>150317</v>
      </c>
      <c r="G3" s="4">
        <f t="shared" ref="G3:G12" si="2">F3/$B3</f>
        <v>0.86573172838795143</v>
      </c>
      <c r="H3" s="3">
        <v>2224</v>
      </c>
      <c r="I3" s="4">
        <f t="shared" ref="I3:I12" si="3">H3/$B3</f>
        <v>1.2808846397511951E-2</v>
      </c>
      <c r="J3" s="3">
        <v>1836</v>
      </c>
      <c r="K3" s="4">
        <f t="shared" ref="K3:K12" si="4">J3/$B3</f>
        <v>1.0574209526003572E-2</v>
      </c>
      <c r="L3" s="3">
        <v>6105</v>
      </c>
      <c r="M3" s="4">
        <f t="shared" ref="M3:M12" si="5">L3/$B3</f>
        <v>3.5160974485975924E-2</v>
      </c>
      <c r="N3" s="3">
        <v>405</v>
      </c>
      <c r="O3" s="4">
        <f t="shared" ref="O3:O12" si="6">N3/$B3</f>
        <v>2.3325462189713758E-3</v>
      </c>
      <c r="P3" s="3">
        <v>4847</v>
      </c>
      <c r="Q3" s="4">
        <f t="shared" ref="Q3:Q12" si="7">P3/$B3</f>
        <v>2.7915682773714218E-2</v>
      </c>
      <c r="R3" s="3">
        <v>7896</v>
      </c>
      <c r="S3" s="4">
        <f t="shared" ref="S3:S12" si="8">R3/$B3</f>
        <v>4.5476012209871568E-2</v>
      </c>
      <c r="T3" s="5">
        <f>SUM(U3:X3, Z3:AF3)</f>
        <v>1.0013000000000001</v>
      </c>
      <c r="U3" s="4">
        <v>0.47199999999999998</v>
      </c>
      <c r="V3" s="4">
        <v>0.10299999999999999</v>
      </c>
      <c r="W3" s="4">
        <v>1.9E-2</v>
      </c>
      <c r="X3" s="4">
        <v>6.0999999999999999E-2</v>
      </c>
      <c r="Y3" s="9">
        <f>SUM(Z3:AC3)</f>
        <v>0.3</v>
      </c>
      <c r="Z3" s="4">
        <v>3.0000000000000001E-3</v>
      </c>
      <c r="AA3" s="4">
        <v>2.5999999999999999E-2</v>
      </c>
      <c r="AB3" s="4">
        <v>7.0000000000000001E-3</v>
      </c>
      <c r="AC3" s="4">
        <v>0.26400000000000001</v>
      </c>
      <c r="AD3" s="4">
        <v>0.04</v>
      </c>
      <c r="AE3" s="4">
        <v>6.0000000000000001E-3</v>
      </c>
      <c r="AF3" s="5">
        <v>2.9999999999999997E-4</v>
      </c>
      <c r="AG3" s="5">
        <f t="shared" ref="AG3:AG10" si="9">SUM(AH3:AK3)</f>
        <v>1</v>
      </c>
      <c r="AH3" s="4">
        <v>0.38</v>
      </c>
      <c r="AI3" s="4">
        <v>0.23</v>
      </c>
      <c r="AJ3" s="4">
        <v>0.33</v>
      </c>
      <c r="AK3" s="4">
        <v>0.06</v>
      </c>
      <c r="AL3" s="5">
        <f t="shared" ref="AL3:AL10" si="10">SUM(AM3:AP3)</f>
        <v>1</v>
      </c>
      <c r="AM3" s="4">
        <v>0.67200000000000004</v>
      </c>
      <c r="AN3" s="4">
        <v>0.20200000000000001</v>
      </c>
      <c r="AO3" s="4">
        <v>0.123</v>
      </c>
      <c r="AP3" s="4">
        <v>3.0000000000000001E-3</v>
      </c>
    </row>
    <row r="4" spans="1:42" x14ac:dyDescent="0.35">
      <c r="A4" s="17" t="s">
        <v>45</v>
      </c>
      <c r="B4" s="3">
        <f t="shared" si="0"/>
        <v>4531</v>
      </c>
      <c r="C4" s="3">
        <v>557</v>
      </c>
      <c r="D4" s="8">
        <v>0.12</v>
      </c>
      <c r="E4" s="4">
        <f t="shared" si="1"/>
        <v>1</v>
      </c>
      <c r="F4" s="3">
        <v>3822</v>
      </c>
      <c r="G4" s="4">
        <f t="shared" si="2"/>
        <v>0.84352240123593025</v>
      </c>
      <c r="H4" s="3">
        <v>80</v>
      </c>
      <c r="I4" s="4">
        <f t="shared" si="3"/>
        <v>1.765614654601633E-2</v>
      </c>
      <c r="J4" s="3">
        <v>72</v>
      </c>
      <c r="K4" s="4">
        <f t="shared" si="4"/>
        <v>1.5890531891414698E-2</v>
      </c>
      <c r="L4">
        <v>48</v>
      </c>
      <c r="M4" s="4">
        <f t="shared" si="5"/>
        <v>1.0593687927609799E-2</v>
      </c>
      <c r="N4">
        <v>9</v>
      </c>
      <c r="O4" s="4">
        <f t="shared" si="6"/>
        <v>1.9863164864268373E-3</v>
      </c>
      <c r="P4" s="3">
        <v>237</v>
      </c>
      <c r="Q4" s="4">
        <f t="shared" si="7"/>
        <v>5.2306334142573387E-2</v>
      </c>
      <c r="R4" s="3">
        <v>263</v>
      </c>
      <c r="S4" s="4">
        <f t="shared" si="8"/>
        <v>5.8044581770028691E-2</v>
      </c>
      <c r="T4" s="5">
        <f>SUM(U4:X4, Z4:AF4)</f>
        <v>1.01</v>
      </c>
      <c r="U4" s="4">
        <v>0.2</v>
      </c>
      <c r="V4" s="4">
        <v>0.12</v>
      </c>
      <c r="W4" s="4">
        <v>0.03</v>
      </c>
      <c r="X4" s="4">
        <v>0.03</v>
      </c>
      <c r="Y4" s="9">
        <f>SUM(Z4:AC4)</f>
        <v>0.59000000000000008</v>
      </c>
      <c r="Z4" s="4">
        <v>0</v>
      </c>
      <c r="AA4" s="4">
        <v>0.02</v>
      </c>
      <c r="AB4" s="4">
        <v>0.01</v>
      </c>
      <c r="AC4" s="4">
        <v>0.56000000000000005</v>
      </c>
      <c r="AD4" s="4">
        <v>0.01</v>
      </c>
      <c r="AE4" s="4">
        <v>0.02</v>
      </c>
      <c r="AF4" s="4">
        <v>0.01</v>
      </c>
      <c r="AG4" s="5">
        <f t="shared" si="9"/>
        <v>1</v>
      </c>
      <c r="AH4" s="4">
        <v>0.51</v>
      </c>
      <c r="AI4" s="4">
        <v>0.23</v>
      </c>
      <c r="AJ4" s="4">
        <v>0.17</v>
      </c>
      <c r="AK4" s="4">
        <v>0.09</v>
      </c>
      <c r="AL4" s="5">
        <f t="shared" si="10"/>
        <v>1</v>
      </c>
      <c r="AM4" s="4">
        <v>0.65</v>
      </c>
      <c r="AN4" s="4">
        <v>0.26</v>
      </c>
      <c r="AO4" s="4">
        <v>0.09</v>
      </c>
      <c r="AP4" s="4">
        <v>0</v>
      </c>
    </row>
    <row r="5" spans="1:42" s="3" customFormat="1" x14ac:dyDescent="0.35">
      <c r="A5" s="18" t="s">
        <v>42</v>
      </c>
      <c r="B5" s="3">
        <f t="shared" si="0"/>
        <v>6746</v>
      </c>
      <c r="C5" s="3">
        <v>623</v>
      </c>
      <c r="D5" s="8">
        <v>0.09</v>
      </c>
      <c r="E5" s="4">
        <f t="shared" si="1"/>
        <v>0.99999999999999989</v>
      </c>
      <c r="F5" s="3">
        <v>5802</v>
      </c>
      <c r="G5" s="4">
        <f t="shared" si="2"/>
        <v>0.86006522383634743</v>
      </c>
      <c r="H5" s="3">
        <v>100</v>
      </c>
      <c r="I5" s="4">
        <f t="shared" si="3"/>
        <v>1.4823599169878446E-2</v>
      </c>
      <c r="J5" s="3">
        <v>84</v>
      </c>
      <c r="K5" s="4">
        <f t="shared" si="4"/>
        <v>1.2451823302697895E-2</v>
      </c>
      <c r="L5" s="3">
        <v>202</v>
      </c>
      <c r="M5" s="4">
        <f t="shared" si="5"/>
        <v>2.9943670323154464E-2</v>
      </c>
      <c r="N5" s="3">
        <v>18</v>
      </c>
      <c r="O5" s="4">
        <f t="shared" si="6"/>
        <v>2.6682478505781204E-3</v>
      </c>
      <c r="P5" s="3">
        <v>247</v>
      </c>
      <c r="Q5" s="4">
        <f t="shared" si="7"/>
        <v>3.6614289949599761E-2</v>
      </c>
      <c r="R5" s="3">
        <v>293</v>
      </c>
      <c r="S5" s="4">
        <f t="shared" si="8"/>
        <v>4.3433145567743851E-2</v>
      </c>
      <c r="T5" s="5">
        <f t="shared" ref="T5:T11" si="11">SUM(U5:X5, Z5:AF5)</f>
        <v>1</v>
      </c>
      <c r="U5" s="4">
        <v>0.21</v>
      </c>
      <c r="V5" s="4">
        <v>0.11</v>
      </c>
      <c r="W5" s="4">
        <v>0.01</v>
      </c>
      <c r="X5" s="4">
        <v>0.09</v>
      </c>
      <c r="Y5" s="9">
        <f t="shared" ref="Y5:Y11" si="12">SUM(Z5:AC5)</f>
        <v>0.58000000000000007</v>
      </c>
      <c r="Z5" s="4">
        <v>0.02</v>
      </c>
      <c r="AA5" s="4">
        <v>0.08</v>
      </c>
      <c r="AB5" s="4">
        <v>0.03</v>
      </c>
      <c r="AC5" s="4">
        <v>0.45</v>
      </c>
      <c r="AD5" s="4">
        <v>0</v>
      </c>
      <c r="AE5" s="4">
        <v>0</v>
      </c>
      <c r="AF5" s="4">
        <v>0</v>
      </c>
      <c r="AG5" s="5">
        <f t="shared" si="9"/>
        <v>1</v>
      </c>
      <c r="AH5" s="4">
        <v>0.41</v>
      </c>
      <c r="AI5" s="4">
        <v>0.26</v>
      </c>
      <c r="AJ5" s="4">
        <v>0.28000000000000003</v>
      </c>
      <c r="AK5" s="4">
        <v>0.05</v>
      </c>
      <c r="AL5" s="5">
        <f t="shared" si="10"/>
        <v>1.01</v>
      </c>
      <c r="AM5" s="4">
        <v>0.64</v>
      </c>
      <c r="AN5" s="4">
        <v>0.23</v>
      </c>
      <c r="AO5" s="4">
        <v>0.14000000000000001</v>
      </c>
      <c r="AP5" s="4">
        <v>0</v>
      </c>
    </row>
    <row r="6" spans="1:42" x14ac:dyDescent="0.35">
      <c r="A6" s="17" t="s">
        <v>43</v>
      </c>
      <c r="B6" s="3">
        <f t="shared" si="0"/>
        <v>12838</v>
      </c>
      <c r="C6" s="3">
        <v>760</v>
      </c>
      <c r="D6" s="8">
        <v>0.09</v>
      </c>
      <c r="E6" s="4">
        <f t="shared" si="1"/>
        <v>0.99999999999999978</v>
      </c>
      <c r="F6" s="3">
        <v>10826</v>
      </c>
      <c r="G6" s="4">
        <f t="shared" si="2"/>
        <v>0.8432777691229163</v>
      </c>
      <c r="H6" s="3">
        <v>227</v>
      </c>
      <c r="I6" s="4">
        <f t="shared" si="3"/>
        <v>1.7681881913070571E-2</v>
      </c>
      <c r="J6" s="3">
        <v>119</v>
      </c>
      <c r="K6" s="4">
        <f t="shared" si="4"/>
        <v>9.2693565976008727E-3</v>
      </c>
      <c r="L6" s="10">
        <v>771</v>
      </c>
      <c r="M6" s="4">
        <f t="shared" si="5"/>
        <v>6.0056083502103133E-2</v>
      </c>
      <c r="N6">
        <v>35</v>
      </c>
      <c r="O6" s="4">
        <f t="shared" si="6"/>
        <v>2.7262813522355507E-3</v>
      </c>
      <c r="P6" s="3">
        <v>240</v>
      </c>
      <c r="Q6" s="4">
        <f t="shared" si="7"/>
        <v>1.8694500701043778E-2</v>
      </c>
      <c r="R6" s="3">
        <v>620</v>
      </c>
      <c r="S6" s="4">
        <f t="shared" si="8"/>
        <v>4.8294126811029757E-2</v>
      </c>
      <c r="T6" s="5">
        <f t="shared" si="11"/>
        <v>1.01</v>
      </c>
      <c r="U6" s="4">
        <v>0.4</v>
      </c>
      <c r="V6" s="4">
        <v>0.05</v>
      </c>
      <c r="W6" s="4">
        <v>0.01</v>
      </c>
      <c r="X6" s="4">
        <v>0.04</v>
      </c>
      <c r="Y6" s="9">
        <f t="shared" si="12"/>
        <v>0.49</v>
      </c>
      <c r="Z6" s="4">
        <v>0</v>
      </c>
      <c r="AA6" s="4">
        <v>0.02</v>
      </c>
      <c r="AB6" s="4">
        <v>0</v>
      </c>
      <c r="AC6" s="4">
        <v>0.47</v>
      </c>
      <c r="AD6" s="4">
        <v>0.02</v>
      </c>
      <c r="AE6" s="4">
        <v>0</v>
      </c>
      <c r="AF6" s="4">
        <v>0</v>
      </c>
      <c r="AG6" s="5">
        <f t="shared" si="9"/>
        <v>0.99999999999999989</v>
      </c>
      <c r="AH6" s="4">
        <v>0.32</v>
      </c>
      <c r="AI6" s="4">
        <v>0.15</v>
      </c>
      <c r="AJ6" s="4">
        <v>0.45</v>
      </c>
      <c r="AK6" s="4">
        <v>0.08</v>
      </c>
      <c r="AL6" s="5">
        <f t="shared" si="10"/>
        <v>0.98999999999999988</v>
      </c>
      <c r="AM6" s="4">
        <v>0.69</v>
      </c>
      <c r="AN6" s="4">
        <v>0.19</v>
      </c>
      <c r="AO6" s="4">
        <v>0.11</v>
      </c>
      <c r="AP6" s="4">
        <v>0</v>
      </c>
    </row>
    <row r="7" spans="1:42" x14ac:dyDescent="0.35">
      <c r="A7" s="17" t="s">
        <v>53</v>
      </c>
      <c r="B7" s="3">
        <f t="shared" si="0"/>
        <v>3049</v>
      </c>
      <c r="C7" s="3">
        <v>131</v>
      </c>
      <c r="D7" s="8">
        <v>0.04</v>
      </c>
      <c r="E7" s="4">
        <f t="shared" si="1"/>
        <v>1</v>
      </c>
      <c r="F7" s="3">
        <v>2732</v>
      </c>
      <c r="G7" s="4">
        <f t="shared" si="2"/>
        <v>0.89603148573302727</v>
      </c>
      <c r="H7" s="3">
        <v>32</v>
      </c>
      <c r="I7" s="4">
        <f t="shared" si="3"/>
        <v>1.0495244342407346E-2</v>
      </c>
      <c r="J7" s="3">
        <v>21</v>
      </c>
      <c r="K7" s="4">
        <f t="shared" si="4"/>
        <v>6.8875040997048217E-3</v>
      </c>
      <c r="L7">
        <v>124</v>
      </c>
      <c r="M7" s="4">
        <f t="shared" si="5"/>
        <v>4.0669071826828468E-2</v>
      </c>
      <c r="N7">
        <v>1</v>
      </c>
      <c r="O7" s="4">
        <f t="shared" si="6"/>
        <v>3.2797638570022957E-4</v>
      </c>
      <c r="P7" s="3">
        <v>30</v>
      </c>
      <c r="Q7" s="4">
        <f t="shared" si="7"/>
        <v>9.8392915710068876E-3</v>
      </c>
      <c r="R7" s="3">
        <v>109</v>
      </c>
      <c r="S7" s="4">
        <f t="shared" si="8"/>
        <v>3.5749426041325028E-2</v>
      </c>
      <c r="T7" s="5">
        <f>SUM(U7:X7, Z7:AF7)</f>
        <v>1.0000000000000002</v>
      </c>
      <c r="U7" s="4">
        <v>0.45</v>
      </c>
      <c r="V7" s="4">
        <v>0.11</v>
      </c>
      <c r="W7" s="4">
        <v>0.03</v>
      </c>
      <c r="X7" s="4">
        <v>0.03</v>
      </c>
      <c r="Y7" s="9">
        <f>SUM(Z7:AC7)</f>
        <v>0.38</v>
      </c>
      <c r="Z7" s="4">
        <v>0</v>
      </c>
      <c r="AA7" s="4">
        <v>7.0000000000000007E-2</v>
      </c>
      <c r="AB7" s="4">
        <v>0</v>
      </c>
      <c r="AC7" s="4">
        <v>0.31</v>
      </c>
      <c r="AD7" s="4">
        <v>0</v>
      </c>
      <c r="AE7" s="4">
        <v>0</v>
      </c>
      <c r="AF7" s="4">
        <v>0</v>
      </c>
      <c r="AG7" s="5">
        <f t="shared" si="9"/>
        <v>0.99999999999999989</v>
      </c>
      <c r="AH7" s="4">
        <v>0.13</v>
      </c>
      <c r="AI7" s="4">
        <v>0.08</v>
      </c>
      <c r="AJ7" s="4">
        <v>0.71</v>
      </c>
      <c r="AK7" s="4">
        <v>0.08</v>
      </c>
      <c r="AL7" s="5">
        <f t="shared" si="10"/>
        <v>0.99</v>
      </c>
      <c r="AM7" s="4">
        <v>0.54</v>
      </c>
      <c r="AN7" s="4">
        <v>0.19</v>
      </c>
      <c r="AO7" s="4">
        <v>0.26</v>
      </c>
      <c r="AP7" s="4">
        <v>0</v>
      </c>
    </row>
    <row r="8" spans="1:42" x14ac:dyDescent="0.35">
      <c r="A8" t="s">
        <v>47</v>
      </c>
      <c r="B8" s="3">
        <f t="shared" si="0"/>
        <v>10802</v>
      </c>
      <c r="C8" s="3">
        <v>581</v>
      </c>
      <c r="D8" s="8">
        <v>0.05</v>
      </c>
      <c r="E8" s="4">
        <f t="shared" si="1"/>
        <v>1</v>
      </c>
      <c r="F8" s="3">
        <v>9649</v>
      </c>
      <c r="G8" s="4">
        <f t="shared" si="2"/>
        <v>0.89326050731346052</v>
      </c>
      <c r="H8" s="3">
        <v>121</v>
      </c>
      <c r="I8" s="4">
        <f t="shared" si="3"/>
        <v>1.1201629327902239E-2</v>
      </c>
      <c r="J8" s="3">
        <v>68</v>
      </c>
      <c r="K8" s="4">
        <f t="shared" si="4"/>
        <v>6.2951305313830776E-3</v>
      </c>
      <c r="L8">
        <v>338</v>
      </c>
      <c r="M8" s="4">
        <f t="shared" si="5"/>
        <v>3.1290501758933532E-2</v>
      </c>
      <c r="N8">
        <v>21</v>
      </c>
      <c r="O8" s="4">
        <f t="shared" si="6"/>
        <v>1.9440844288094797E-3</v>
      </c>
      <c r="P8" s="3">
        <v>140</v>
      </c>
      <c r="Q8" s="4">
        <f t="shared" si="7"/>
        <v>1.2960562858729865E-2</v>
      </c>
      <c r="R8" s="3">
        <v>465</v>
      </c>
      <c r="S8" s="4">
        <f t="shared" si="8"/>
        <v>4.3047583780781336E-2</v>
      </c>
      <c r="T8" s="5">
        <f>SUM(U8:X8, AA8:AF8)</f>
        <v>0.99</v>
      </c>
      <c r="U8" s="4">
        <v>0.5</v>
      </c>
      <c r="V8" s="4">
        <v>0.08</v>
      </c>
      <c r="W8" s="4">
        <v>0.06</v>
      </c>
      <c r="X8" s="4">
        <v>7.0000000000000007E-2</v>
      </c>
      <c r="Y8" s="9">
        <f>SUM(AA8:AD8)</f>
        <v>0.28000000000000003</v>
      </c>
      <c r="Z8" s="4">
        <v>0</v>
      </c>
      <c r="AA8" s="4">
        <v>0.01</v>
      </c>
      <c r="AB8" s="4">
        <v>0</v>
      </c>
      <c r="AC8" s="4">
        <v>0.27</v>
      </c>
      <c r="AD8" s="4">
        <v>0</v>
      </c>
      <c r="AE8" s="4">
        <v>0</v>
      </c>
      <c r="AF8" s="4">
        <v>0</v>
      </c>
      <c r="AG8" s="5">
        <f t="shared" si="9"/>
        <v>1</v>
      </c>
      <c r="AH8" s="4">
        <v>0.37</v>
      </c>
      <c r="AI8" s="4">
        <v>0.31</v>
      </c>
      <c r="AJ8" s="4">
        <v>0.26</v>
      </c>
      <c r="AK8" s="4">
        <v>0.06</v>
      </c>
      <c r="AL8" s="5">
        <f t="shared" si="10"/>
        <v>1</v>
      </c>
      <c r="AM8" s="4">
        <v>0.65</v>
      </c>
      <c r="AN8" s="4">
        <v>0.21</v>
      </c>
      <c r="AO8" s="4">
        <v>0.14000000000000001</v>
      </c>
      <c r="AP8" s="4">
        <v>0</v>
      </c>
    </row>
    <row r="9" spans="1:42" x14ac:dyDescent="0.35">
      <c r="A9" t="s">
        <v>46</v>
      </c>
      <c r="B9" s="3">
        <f t="shared" si="0"/>
        <v>12300</v>
      </c>
      <c r="C9" s="3">
        <v>1156</v>
      </c>
      <c r="D9" s="8">
        <v>0.09</v>
      </c>
      <c r="E9" s="4">
        <f t="shared" si="1"/>
        <v>1.0000000000000002</v>
      </c>
      <c r="F9" s="3">
        <v>10414</v>
      </c>
      <c r="G9" s="4">
        <f t="shared" si="2"/>
        <v>0.84666666666666668</v>
      </c>
      <c r="H9" s="3">
        <v>169</v>
      </c>
      <c r="I9" s="4">
        <f t="shared" si="3"/>
        <v>1.3739837398373984E-2</v>
      </c>
      <c r="J9" s="3">
        <v>145</v>
      </c>
      <c r="K9" s="4">
        <f t="shared" si="4"/>
        <v>1.1788617886178862E-2</v>
      </c>
      <c r="L9">
        <v>446</v>
      </c>
      <c r="M9" s="4">
        <f t="shared" si="5"/>
        <v>3.6260162601626018E-2</v>
      </c>
      <c r="N9">
        <v>16</v>
      </c>
      <c r="O9" s="4">
        <f t="shared" si="6"/>
        <v>1.3008130081300813E-3</v>
      </c>
      <c r="P9" s="3">
        <v>449</v>
      </c>
      <c r="Q9" s="4">
        <f t="shared" si="7"/>
        <v>3.6504065040650409E-2</v>
      </c>
      <c r="R9">
        <v>661</v>
      </c>
      <c r="S9" s="4">
        <f t="shared" si="8"/>
        <v>5.3739837398373985E-2</v>
      </c>
      <c r="T9" s="5">
        <f t="shared" si="11"/>
        <v>0.99</v>
      </c>
      <c r="U9" s="4">
        <v>0.57999999999999996</v>
      </c>
      <c r="V9" s="4">
        <v>0.08</v>
      </c>
      <c r="W9" s="4">
        <v>0.04</v>
      </c>
      <c r="X9" s="4">
        <v>0.03</v>
      </c>
      <c r="Y9" s="9">
        <f t="shared" si="12"/>
        <v>0.24000000000000002</v>
      </c>
      <c r="Z9" s="4">
        <v>0</v>
      </c>
      <c r="AA9" s="4">
        <v>0.01</v>
      </c>
      <c r="AB9" s="4">
        <v>0</v>
      </c>
      <c r="AC9" s="4">
        <v>0.23</v>
      </c>
      <c r="AD9" s="4">
        <v>0.01</v>
      </c>
      <c r="AE9" s="4">
        <v>0.01</v>
      </c>
      <c r="AF9" s="4">
        <v>0</v>
      </c>
      <c r="AG9" s="5">
        <f t="shared" si="9"/>
        <v>1.01</v>
      </c>
      <c r="AH9" s="4">
        <v>0.51</v>
      </c>
      <c r="AI9" s="4">
        <v>0.22</v>
      </c>
      <c r="AJ9" s="4">
        <v>0.25</v>
      </c>
      <c r="AK9" s="4">
        <v>0.03</v>
      </c>
      <c r="AL9" s="5">
        <f t="shared" si="10"/>
        <v>1</v>
      </c>
      <c r="AM9" s="4">
        <v>0.67</v>
      </c>
      <c r="AN9" s="4">
        <v>0.24</v>
      </c>
      <c r="AO9" s="4">
        <v>0.09</v>
      </c>
      <c r="AP9" s="4">
        <v>0</v>
      </c>
    </row>
    <row r="10" spans="1:42" x14ac:dyDescent="0.35">
      <c r="A10" t="s">
        <v>48</v>
      </c>
      <c r="B10" s="3">
        <f t="shared" si="0"/>
        <v>13415</v>
      </c>
      <c r="C10" s="3">
        <v>669</v>
      </c>
      <c r="D10" s="8">
        <v>0.05</v>
      </c>
      <c r="E10" s="4">
        <f t="shared" si="1"/>
        <v>1</v>
      </c>
      <c r="F10" s="3">
        <v>11897</v>
      </c>
      <c r="G10" s="4">
        <f t="shared" si="2"/>
        <v>0.88684308609765183</v>
      </c>
      <c r="H10" s="3">
        <v>144</v>
      </c>
      <c r="I10" s="4">
        <f t="shared" si="3"/>
        <v>1.0734252702199031E-2</v>
      </c>
      <c r="J10" s="3">
        <v>124</v>
      </c>
      <c r="K10" s="4">
        <f t="shared" si="4"/>
        <v>9.2433842713380548E-3</v>
      </c>
      <c r="L10">
        <v>444</v>
      </c>
      <c r="M10" s="4">
        <f t="shared" si="5"/>
        <v>3.309727916511368E-2</v>
      </c>
      <c r="N10">
        <v>20</v>
      </c>
      <c r="O10" s="4">
        <f t="shared" si="6"/>
        <v>1.4908684308609765E-3</v>
      </c>
      <c r="P10">
        <v>184</v>
      </c>
      <c r="Q10" s="4">
        <f t="shared" si="7"/>
        <v>1.3715989563920984E-2</v>
      </c>
      <c r="R10" s="3">
        <v>602</v>
      </c>
      <c r="S10" s="4">
        <f t="shared" si="8"/>
        <v>4.4875139768915391E-2</v>
      </c>
      <c r="T10" s="5">
        <f>SUM(U10:X10, Z10:AF10)</f>
        <v>0.99999999999999989</v>
      </c>
      <c r="U10" s="4">
        <v>0.61336138874276691</v>
      </c>
      <c r="V10" s="4">
        <v>0.13501665789935122</v>
      </c>
      <c r="W10" s="4">
        <v>2.9282833596352798E-2</v>
      </c>
      <c r="X10" s="4">
        <v>8.4166228300894264E-2</v>
      </c>
      <c r="Y10" s="9">
        <f>SUM(Z10:AC10)</f>
        <v>0.13273715588286866</v>
      </c>
      <c r="Z10" s="4">
        <v>6.137120813606874E-3</v>
      </c>
      <c r="AA10" s="4">
        <v>1.5605821497457479E-2</v>
      </c>
      <c r="AB10" s="4">
        <v>2.0866210766263372E-2</v>
      </c>
      <c r="AC10" s="4">
        <v>9.0128002805540938E-2</v>
      </c>
      <c r="AD10" s="4">
        <v>5.4357355777660881E-3</v>
      </c>
      <c r="AE10" s="4">
        <v>0</v>
      </c>
      <c r="AF10" s="4">
        <v>0</v>
      </c>
      <c r="AG10" s="5">
        <f t="shared" si="9"/>
        <v>1</v>
      </c>
      <c r="AH10" s="4">
        <v>0.51</v>
      </c>
      <c r="AI10" s="4">
        <v>0.23</v>
      </c>
      <c r="AJ10" s="4">
        <v>0.17</v>
      </c>
      <c r="AK10" s="4">
        <v>0.09</v>
      </c>
      <c r="AL10" s="5">
        <f t="shared" si="10"/>
        <v>1</v>
      </c>
      <c r="AM10" s="4">
        <v>0.74</v>
      </c>
      <c r="AN10" s="4">
        <v>0.13</v>
      </c>
      <c r="AO10" s="4">
        <v>0.12</v>
      </c>
      <c r="AP10" s="4">
        <v>0.01</v>
      </c>
    </row>
    <row r="11" spans="1:42" x14ac:dyDescent="0.35">
      <c r="A11" t="s">
        <v>49</v>
      </c>
      <c r="B11" s="3">
        <f t="shared" ref="B11" si="13">SUM(F11,H11,J11,L11,N11,P11,R11,)</f>
        <v>6403</v>
      </c>
      <c r="C11" s="3">
        <v>276</v>
      </c>
      <c r="D11" s="8">
        <v>0.04</v>
      </c>
      <c r="E11" s="4">
        <f t="shared" ref="E11" si="14">SUM(G11,I11,K11,M11,O11,Q11,S11,)</f>
        <v>1</v>
      </c>
      <c r="F11" s="3">
        <v>5773</v>
      </c>
      <c r="G11" s="4">
        <f t="shared" si="2"/>
        <v>0.90160862095892547</v>
      </c>
      <c r="H11" s="3">
        <v>62</v>
      </c>
      <c r="I11" s="4">
        <f t="shared" si="3"/>
        <v>9.6829611119787599E-3</v>
      </c>
      <c r="J11" s="3">
        <v>31</v>
      </c>
      <c r="K11" s="4">
        <f t="shared" si="4"/>
        <v>4.84148055598938E-3</v>
      </c>
      <c r="L11">
        <v>199</v>
      </c>
      <c r="M11" s="4">
        <f t="shared" si="5"/>
        <v>3.1079181633609246E-2</v>
      </c>
      <c r="N11">
        <v>10</v>
      </c>
      <c r="O11" s="4">
        <f t="shared" si="6"/>
        <v>1.5617679212868967E-3</v>
      </c>
      <c r="P11" s="3">
        <v>48</v>
      </c>
      <c r="Q11" s="4">
        <f t="shared" si="7"/>
        <v>7.4964860221771049E-3</v>
      </c>
      <c r="R11" s="3">
        <v>280</v>
      </c>
      <c r="S11" s="4">
        <f t="shared" si="8"/>
        <v>4.3729501796033111E-2</v>
      </c>
      <c r="T11" s="5">
        <f t="shared" si="11"/>
        <v>1.0100000000000002</v>
      </c>
      <c r="U11" s="4">
        <v>0.67</v>
      </c>
      <c r="V11" s="4">
        <v>0.13</v>
      </c>
      <c r="W11" s="4">
        <v>0.01</v>
      </c>
      <c r="X11" s="4">
        <v>0.06</v>
      </c>
      <c r="Y11" s="9">
        <f t="shared" si="12"/>
        <v>0.13</v>
      </c>
      <c r="Z11" s="4">
        <v>0.02</v>
      </c>
      <c r="AA11" s="4">
        <v>0.02</v>
      </c>
      <c r="AB11" s="4">
        <v>0.01</v>
      </c>
      <c r="AC11" s="4">
        <v>0.08</v>
      </c>
      <c r="AD11" s="4">
        <v>0.01</v>
      </c>
      <c r="AE11" s="4">
        <v>0</v>
      </c>
      <c r="AF11" s="4">
        <v>0</v>
      </c>
      <c r="AG11" s="5">
        <f t="shared" ref="AG11" si="15">SUM(AH11:AK11)</f>
        <v>1.01</v>
      </c>
      <c r="AH11" s="4">
        <v>0.38</v>
      </c>
      <c r="AI11" s="4">
        <v>0.28000000000000003</v>
      </c>
      <c r="AJ11" s="4">
        <v>0.31</v>
      </c>
      <c r="AK11" s="4">
        <v>0.04</v>
      </c>
      <c r="AL11" s="5">
        <f t="shared" ref="AL11" si="16">SUM(AM11:AP11)</f>
        <v>1</v>
      </c>
      <c r="AM11" s="4">
        <v>0.66</v>
      </c>
      <c r="AN11" s="4">
        <v>0.17</v>
      </c>
      <c r="AO11" s="4">
        <v>0.17</v>
      </c>
      <c r="AP11" s="4">
        <v>0</v>
      </c>
    </row>
    <row r="12" spans="1:42" x14ac:dyDescent="0.35">
      <c r="A12" t="s">
        <v>44</v>
      </c>
      <c r="B12" s="3">
        <f>SUM(F12,H12,J12,L12,N12,P12,R12,)</f>
        <v>28228</v>
      </c>
      <c r="C12" s="3">
        <v>3198</v>
      </c>
      <c r="D12" s="8">
        <v>0.09</v>
      </c>
      <c r="E12" s="4">
        <f>SUM(G12,I12,K12,M12,O12,Q12,S12,)</f>
        <v>1</v>
      </c>
      <c r="F12" s="3">
        <v>24089</v>
      </c>
      <c r="G12" s="4">
        <f t="shared" si="2"/>
        <v>0.85337253790562562</v>
      </c>
      <c r="H12" s="3">
        <v>318</v>
      </c>
      <c r="I12" s="4">
        <f t="shared" si="3"/>
        <v>1.1265410230976335E-2</v>
      </c>
      <c r="J12" s="3">
        <v>412</v>
      </c>
      <c r="K12" s="4">
        <f t="shared" si="4"/>
        <v>1.4595437154598271E-2</v>
      </c>
      <c r="L12">
        <v>622</v>
      </c>
      <c r="M12" s="4">
        <f t="shared" si="5"/>
        <v>2.2034859005243022E-2</v>
      </c>
      <c r="N12">
        <v>87</v>
      </c>
      <c r="O12" s="4">
        <f t="shared" si="6"/>
        <v>3.0820461952671108E-3</v>
      </c>
      <c r="P12" s="3">
        <v>1397</v>
      </c>
      <c r="Q12" s="4">
        <f t="shared" si="7"/>
        <v>4.9489868215955787E-2</v>
      </c>
      <c r="R12" s="3">
        <v>1303</v>
      </c>
      <c r="S12" s="4">
        <f t="shared" si="8"/>
        <v>4.6159841292333852E-2</v>
      </c>
      <c r="T12" s="5">
        <f>SUM(U12:X12, Z12:AF12)</f>
        <v>1</v>
      </c>
      <c r="U12" s="4">
        <v>0.53</v>
      </c>
      <c r="V12" s="4">
        <v>0.1</v>
      </c>
      <c r="W12" s="4">
        <v>0.01</v>
      </c>
      <c r="X12" s="4">
        <v>0.06</v>
      </c>
      <c r="Y12" s="9">
        <f>SUM(Z12:AC12)</f>
        <v>0.12000000000000001</v>
      </c>
      <c r="Z12" s="4">
        <v>0</v>
      </c>
      <c r="AA12" s="4">
        <v>0.02</v>
      </c>
      <c r="AB12" s="4">
        <v>0</v>
      </c>
      <c r="AC12" s="4">
        <v>0.1</v>
      </c>
      <c r="AD12" s="4">
        <v>0.16</v>
      </c>
      <c r="AE12" s="4">
        <v>0.02</v>
      </c>
      <c r="AF12" s="4">
        <v>0</v>
      </c>
      <c r="AG12" s="5">
        <f>SUM(AH12:AK12)</f>
        <v>1</v>
      </c>
      <c r="AH12" s="4">
        <v>0.46</v>
      </c>
      <c r="AI12" s="4">
        <v>0.26</v>
      </c>
      <c r="AJ12" s="4">
        <v>0.23</v>
      </c>
      <c r="AK12" s="4">
        <v>0.05</v>
      </c>
      <c r="AL12" s="5">
        <f>SUM(AM12:AP12)</f>
        <v>1</v>
      </c>
      <c r="AM12" s="4">
        <v>0.66</v>
      </c>
      <c r="AN12" s="4">
        <v>0.21</v>
      </c>
      <c r="AO12" s="4">
        <v>0.13</v>
      </c>
      <c r="AP12" s="4">
        <v>0</v>
      </c>
    </row>
    <row r="13" spans="1:42" x14ac:dyDescent="0.35">
      <c r="A13" s="17" t="s">
        <v>57</v>
      </c>
      <c r="C13" s="3"/>
    </row>
    <row r="14" spans="1:42" x14ac:dyDescent="0.35">
      <c r="C14" s="3"/>
    </row>
    <row r="15" spans="1:42" s="2" customFormat="1" ht="43.5" x14ac:dyDescent="0.35">
      <c r="A15" s="1" t="s">
        <v>0</v>
      </c>
      <c r="B15" s="2" t="s">
        <v>1</v>
      </c>
      <c r="C15" s="2" t="s">
        <v>39</v>
      </c>
      <c r="D15" s="2" t="s">
        <v>40</v>
      </c>
      <c r="E15" s="2" t="s">
        <v>38</v>
      </c>
      <c r="F15" s="2" t="s">
        <v>2</v>
      </c>
      <c r="G15" s="6" t="s">
        <v>10</v>
      </c>
      <c r="H15" s="2" t="s">
        <v>3</v>
      </c>
      <c r="I15" s="2" t="s">
        <v>11</v>
      </c>
      <c r="J15" s="2" t="s">
        <v>4</v>
      </c>
      <c r="K15" s="2" t="s">
        <v>12</v>
      </c>
      <c r="L15" s="2" t="s">
        <v>9</v>
      </c>
      <c r="M15" s="2" t="s">
        <v>13</v>
      </c>
      <c r="N15" s="2" t="s">
        <v>5</v>
      </c>
      <c r="O15" s="2" t="s">
        <v>14</v>
      </c>
      <c r="P15" s="2" t="s">
        <v>6</v>
      </c>
      <c r="Q15" s="2" t="s">
        <v>15</v>
      </c>
      <c r="R15" s="2" t="s">
        <v>7</v>
      </c>
      <c r="S15" s="2" t="s">
        <v>16</v>
      </c>
      <c r="T15" s="2" t="s">
        <v>17</v>
      </c>
      <c r="U15" s="2" t="s">
        <v>18</v>
      </c>
      <c r="V15" s="2" t="s">
        <v>20</v>
      </c>
      <c r="W15" s="2" t="s">
        <v>19</v>
      </c>
      <c r="X15" s="2" t="s">
        <v>21</v>
      </c>
      <c r="Y15" s="15" t="s">
        <v>41</v>
      </c>
      <c r="Z15" s="15" t="s">
        <v>22</v>
      </c>
      <c r="AA15" s="15" t="s">
        <v>23</v>
      </c>
      <c r="AB15" s="15" t="s">
        <v>24</v>
      </c>
      <c r="AC15" s="15" t="s">
        <v>25</v>
      </c>
      <c r="AD15" s="2" t="s">
        <v>26</v>
      </c>
      <c r="AE15" s="2" t="s">
        <v>27</v>
      </c>
      <c r="AF15" s="2" t="s">
        <v>28</v>
      </c>
      <c r="AG15" s="2" t="s">
        <v>36</v>
      </c>
      <c r="AH15" s="2" t="s">
        <v>29</v>
      </c>
      <c r="AI15" s="2" t="s">
        <v>30</v>
      </c>
      <c r="AJ15" s="2" t="s">
        <v>31</v>
      </c>
      <c r="AK15" s="2" t="s">
        <v>32</v>
      </c>
      <c r="AL15" s="2" t="s">
        <v>37</v>
      </c>
      <c r="AM15" s="2" t="s">
        <v>33</v>
      </c>
      <c r="AN15" s="2" t="s">
        <v>34</v>
      </c>
      <c r="AO15" s="2" t="s">
        <v>35</v>
      </c>
      <c r="AP15" s="2" t="s">
        <v>32</v>
      </c>
    </row>
    <row r="16" spans="1:42" s="11" customFormat="1" x14ac:dyDescent="0.35">
      <c r="A16" s="19" t="s">
        <v>50</v>
      </c>
      <c r="B16" s="19"/>
      <c r="C16" s="19"/>
      <c r="D16" s="19"/>
      <c r="E16" s="19"/>
      <c r="G16" s="12"/>
      <c r="Y16" s="13"/>
      <c r="Z16" s="13"/>
      <c r="AA16" s="13"/>
      <c r="AB16" s="13"/>
      <c r="AC16" s="13"/>
    </row>
    <row r="17" spans="1:42" s="3" customFormat="1" x14ac:dyDescent="0.35">
      <c r="A17" s="3" t="s">
        <v>8</v>
      </c>
      <c r="B17" s="3">
        <f t="shared" ref="B17:B25" si="17">SUM(F17,H17,J17,L17,N17,P17,R17,)</f>
        <v>173630</v>
      </c>
      <c r="C17" s="3">
        <v>13322</v>
      </c>
      <c r="D17" s="8">
        <v>0.08</v>
      </c>
      <c r="E17" s="4">
        <f t="shared" ref="E17:E25" si="18">SUM(G17,I17,K17,M17,O17,Q17,S17,)</f>
        <v>0.99999999999999989</v>
      </c>
      <c r="F17" s="3">
        <v>150317</v>
      </c>
      <c r="G17" s="9">
        <f t="shared" ref="G17:G26" si="19">F17/$B17</f>
        <v>0.86573172838795143</v>
      </c>
      <c r="H17" s="3">
        <v>2224</v>
      </c>
      <c r="I17" s="4">
        <f t="shared" ref="I17:I26" si="20">H17/$B17</f>
        <v>1.2808846397511951E-2</v>
      </c>
      <c r="J17" s="3">
        <v>1836</v>
      </c>
      <c r="K17" s="4">
        <f t="shared" ref="K17:K26" si="21">J17/$B17</f>
        <v>1.0574209526003572E-2</v>
      </c>
      <c r="L17" s="3">
        <v>6105</v>
      </c>
      <c r="M17" s="4">
        <f t="shared" ref="M17:M26" si="22">L17/$B17</f>
        <v>3.5160974485975924E-2</v>
      </c>
      <c r="N17" s="3">
        <v>405</v>
      </c>
      <c r="O17" s="4">
        <f t="shared" ref="O17:O26" si="23">N17/$B17</f>
        <v>2.3325462189713758E-3</v>
      </c>
      <c r="P17" s="3">
        <v>4847</v>
      </c>
      <c r="Q17" s="4">
        <f t="shared" ref="Q17:Q26" si="24">P17/$B17</f>
        <v>2.7915682773714218E-2</v>
      </c>
      <c r="R17" s="3">
        <v>7896</v>
      </c>
      <c r="S17" s="4">
        <f t="shared" ref="S17:S26" si="25">R17/$B17</f>
        <v>4.5476012209871568E-2</v>
      </c>
      <c r="T17" s="5">
        <f>SUM(U17:X17, Z17:AF17)</f>
        <v>1.0013000000000001</v>
      </c>
      <c r="U17" s="4">
        <v>0.47199999999999998</v>
      </c>
      <c r="V17" s="4">
        <v>0.10299999999999999</v>
      </c>
      <c r="W17" s="4">
        <v>1.9E-2</v>
      </c>
      <c r="X17" s="4">
        <v>6.0999999999999999E-2</v>
      </c>
      <c r="Y17" s="14">
        <f>SUM(Z17:AC17)</f>
        <v>0.3</v>
      </c>
      <c r="Z17" s="4">
        <v>3.0000000000000001E-3</v>
      </c>
      <c r="AA17" s="4">
        <v>2.5999999999999999E-2</v>
      </c>
      <c r="AB17" s="4">
        <v>7.0000000000000001E-3</v>
      </c>
      <c r="AC17" s="4">
        <v>0.26400000000000001</v>
      </c>
      <c r="AD17" s="4">
        <v>0.04</v>
      </c>
      <c r="AE17" s="4">
        <v>6.0000000000000001E-3</v>
      </c>
      <c r="AF17" s="5">
        <v>2.9999999999999997E-4</v>
      </c>
      <c r="AG17" s="5">
        <f t="shared" ref="AG17:AG25" si="26">SUM(AH17:AK17)</f>
        <v>1</v>
      </c>
      <c r="AH17" s="4">
        <v>0.38</v>
      </c>
      <c r="AI17" s="4">
        <v>0.23</v>
      </c>
      <c r="AJ17" s="4">
        <v>0.33</v>
      </c>
      <c r="AK17" s="4">
        <v>0.06</v>
      </c>
      <c r="AL17" s="5">
        <f t="shared" ref="AL17:AL25" si="27">SUM(AM17:AP17)</f>
        <v>1</v>
      </c>
      <c r="AM17" s="4">
        <v>0.67200000000000004</v>
      </c>
      <c r="AN17" s="4">
        <v>0.20200000000000001</v>
      </c>
      <c r="AO17" s="4">
        <v>0.123</v>
      </c>
      <c r="AP17" s="4">
        <v>3.0000000000000001E-3</v>
      </c>
    </row>
    <row r="18" spans="1:42" x14ac:dyDescent="0.35">
      <c r="A18" s="17" t="s">
        <v>43</v>
      </c>
      <c r="B18" s="3">
        <f t="shared" si="17"/>
        <v>12838</v>
      </c>
      <c r="C18" s="3">
        <v>760</v>
      </c>
      <c r="D18" s="8">
        <v>0.09</v>
      </c>
      <c r="E18" s="4">
        <f t="shared" si="18"/>
        <v>0.99999999999999978</v>
      </c>
      <c r="F18" s="3">
        <v>10826</v>
      </c>
      <c r="G18" s="9">
        <f t="shared" si="19"/>
        <v>0.8432777691229163</v>
      </c>
      <c r="H18" s="3">
        <v>227</v>
      </c>
      <c r="I18" s="4">
        <f t="shared" si="20"/>
        <v>1.7681881913070571E-2</v>
      </c>
      <c r="J18" s="3">
        <v>119</v>
      </c>
      <c r="K18" s="4">
        <f t="shared" si="21"/>
        <v>9.2693565976008727E-3</v>
      </c>
      <c r="L18" s="10">
        <v>771</v>
      </c>
      <c r="M18" s="4">
        <f t="shared" si="22"/>
        <v>6.0056083502103133E-2</v>
      </c>
      <c r="N18">
        <v>35</v>
      </c>
      <c r="O18" s="4">
        <f t="shared" si="23"/>
        <v>2.7262813522355507E-3</v>
      </c>
      <c r="P18" s="3">
        <v>240</v>
      </c>
      <c r="Q18" s="4">
        <f t="shared" si="24"/>
        <v>1.8694500701043778E-2</v>
      </c>
      <c r="R18" s="3">
        <v>620</v>
      </c>
      <c r="S18" s="4">
        <f t="shared" si="25"/>
        <v>4.8294126811029757E-2</v>
      </c>
      <c r="T18" s="5">
        <f>SUM(U18:X18, Z18:AF18)</f>
        <v>1.01</v>
      </c>
      <c r="U18" s="4">
        <v>0.4</v>
      </c>
      <c r="V18" s="4">
        <v>0.05</v>
      </c>
      <c r="W18" s="4">
        <v>0.01</v>
      </c>
      <c r="X18" s="4">
        <v>0.04</v>
      </c>
      <c r="Y18" s="14">
        <f>SUM(Z18:AC18)</f>
        <v>0.49</v>
      </c>
      <c r="Z18" s="4">
        <v>0</v>
      </c>
      <c r="AA18" s="4">
        <v>0.02</v>
      </c>
      <c r="AB18" s="4">
        <v>0</v>
      </c>
      <c r="AC18" s="4">
        <v>0.47</v>
      </c>
      <c r="AD18" s="4">
        <v>0.02</v>
      </c>
      <c r="AE18" s="4">
        <v>0</v>
      </c>
      <c r="AF18" s="4">
        <v>0</v>
      </c>
      <c r="AG18" s="5">
        <f t="shared" si="26"/>
        <v>0.99999999999999989</v>
      </c>
      <c r="AH18" s="4">
        <v>0.32</v>
      </c>
      <c r="AI18" s="4">
        <v>0.15</v>
      </c>
      <c r="AJ18" s="4">
        <v>0.45</v>
      </c>
      <c r="AK18" s="4">
        <v>0.08</v>
      </c>
      <c r="AL18" s="5">
        <f t="shared" si="27"/>
        <v>0.98999999999999988</v>
      </c>
      <c r="AM18" s="4">
        <v>0.69</v>
      </c>
      <c r="AN18" s="4">
        <v>0.19</v>
      </c>
      <c r="AO18" s="4">
        <v>0.11</v>
      </c>
      <c r="AP18" s="4">
        <v>0</v>
      </c>
    </row>
    <row r="19" spans="1:42" x14ac:dyDescent="0.35">
      <c r="A19" s="17" t="s">
        <v>45</v>
      </c>
      <c r="B19" s="3">
        <f t="shared" si="17"/>
        <v>4531</v>
      </c>
      <c r="C19" s="3">
        <v>557</v>
      </c>
      <c r="D19" s="8">
        <v>0.12</v>
      </c>
      <c r="E19" s="4">
        <f t="shared" si="18"/>
        <v>1</v>
      </c>
      <c r="F19" s="3">
        <v>3822</v>
      </c>
      <c r="G19" s="9">
        <f t="shared" si="19"/>
        <v>0.84352240123593025</v>
      </c>
      <c r="H19" s="3">
        <v>80</v>
      </c>
      <c r="I19" s="4">
        <f t="shared" si="20"/>
        <v>1.765614654601633E-2</v>
      </c>
      <c r="J19" s="3">
        <v>72</v>
      </c>
      <c r="K19" s="4">
        <f t="shared" si="21"/>
        <v>1.5890531891414698E-2</v>
      </c>
      <c r="L19">
        <v>48</v>
      </c>
      <c r="M19" s="4">
        <f t="shared" si="22"/>
        <v>1.0593687927609799E-2</v>
      </c>
      <c r="N19">
        <v>9</v>
      </c>
      <c r="O19" s="4">
        <f t="shared" si="23"/>
        <v>1.9863164864268373E-3</v>
      </c>
      <c r="P19" s="3">
        <v>237</v>
      </c>
      <c r="Q19" s="4">
        <f t="shared" si="24"/>
        <v>5.2306334142573387E-2</v>
      </c>
      <c r="R19" s="3">
        <v>263</v>
      </c>
      <c r="S19" s="4">
        <f t="shared" si="25"/>
        <v>5.8044581770028691E-2</v>
      </c>
      <c r="T19" s="5">
        <f>SUM(U19:X19, Z19:AF19)</f>
        <v>1.01</v>
      </c>
      <c r="U19" s="4">
        <v>0.2</v>
      </c>
      <c r="V19" s="4">
        <v>0.12</v>
      </c>
      <c r="W19" s="4">
        <v>0.03</v>
      </c>
      <c r="X19" s="4">
        <v>0.03</v>
      </c>
      <c r="Y19" s="14">
        <f>SUM(Z19:AC19)</f>
        <v>0.59000000000000008</v>
      </c>
      <c r="Z19" s="4">
        <v>0</v>
      </c>
      <c r="AA19" s="4">
        <v>0.02</v>
      </c>
      <c r="AB19" s="4">
        <v>0.01</v>
      </c>
      <c r="AC19" s="4">
        <v>0.56000000000000005</v>
      </c>
      <c r="AD19" s="4">
        <v>0.01</v>
      </c>
      <c r="AE19" s="4">
        <v>0.02</v>
      </c>
      <c r="AF19" s="4">
        <v>0.01</v>
      </c>
      <c r="AG19" s="5">
        <f t="shared" si="26"/>
        <v>1</v>
      </c>
      <c r="AH19" s="4">
        <v>0.51</v>
      </c>
      <c r="AI19" s="4">
        <v>0.23</v>
      </c>
      <c r="AJ19" s="4">
        <v>0.17</v>
      </c>
      <c r="AK19" s="4">
        <v>0.09</v>
      </c>
      <c r="AL19" s="5">
        <f t="shared" si="27"/>
        <v>1</v>
      </c>
      <c r="AM19" s="4">
        <v>0.65</v>
      </c>
      <c r="AN19" s="4">
        <v>0.26</v>
      </c>
      <c r="AO19" s="4">
        <v>0.09</v>
      </c>
      <c r="AP19" s="4">
        <v>0</v>
      </c>
    </row>
    <row r="20" spans="1:42" x14ac:dyDescent="0.35">
      <c r="A20" s="17" t="s">
        <v>46</v>
      </c>
      <c r="B20" s="3">
        <f t="shared" si="17"/>
        <v>12300</v>
      </c>
      <c r="C20" s="3">
        <v>1156</v>
      </c>
      <c r="D20" s="8">
        <v>0.09</v>
      </c>
      <c r="E20" s="4">
        <f t="shared" si="18"/>
        <v>1.0000000000000002</v>
      </c>
      <c r="F20" s="3">
        <v>10414</v>
      </c>
      <c r="G20" s="9">
        <f t="shared" si="19"/>
        <v>0.84666666666666668</v>
      </c>
      <c r="H20" s="3">
        <v>169</v>
      </c>
      <c r="I20" s="4">
        <f t="shared" si="20"/>
        <v>1.3739837398373984E-2</v>
      </c>
      <c r="J20" s="3">
        <v>145</v>
      </c>
      <c r="K20" s="4">
        <f t="shared" si="21"/>
        <v>1.1788617886178862E-2</v>
      </c>
      <c r="L20">
        <v>446</v>
      </c>
      <c r="M20" s="4">
        <f t="shared" si="22"/>
        <v>3.6260162601626018E-2</v>
      </c>
      <c r="N20">
        <v>16</v>
      </c>
      <c r="O20" s="4">
        <f t="shared" si="23"/>
        <v>1.3008130081300813E-3</v>
      </c>
      <c r="P20" s="3">
        <v>449</v>
      </c>
      <c r="Q20" s="4">
        <f t="shared" si="24"/>
        <v>3.6504065040650409E-2</v>
      </c>
      <c r="R20">
        <v>661</v>
      </c>
      <c r="S20" s="4">
        <f t="shared" si="25"/>
        <v>5.3739837398373985E-2</v>
      </c>
      <c r="T20" s="5">
        <f t="shared" ref="T20" si="28">SUM(U20:X20, Z20:AF20)</f>
        <v>0.99</v>
      </c>
      <c r="U20" s="4">
        <v>0.57999999999999996</v>
      </c>
      <c r="V20" s="4">
        <v>0.08</v>
      </c>
      <c r="W20" s="4">
        <v>0.04</v>
      </c>
      <c r="X20" s="4">
        <v>0.03</v>
      </c>
      <c r="Y20" s="14">
        <f t="shared" ref="Y20" si="29">SUM(Z20:AC20)</f>
        <v>0.24000000000000002</v>
      </c>
      <c r="Z20" s="4">
        <v>0</v>
      </c>
      <c r="AA20" s="4">
        <v>0.01</v>
      </c>
      <c r="AB20" s="4">
        <v>0</v>
      </c>
      <c r="AC20" s="4">
        <v>0.23</v>
      </c>
      <c r="AD20" s="4">
        <v>0.01</v>
      </c>
      <c r="AE20" s="4">
        <v>0.01</v>
      </c>
      <c r="AF20" s="4">
        <v>0</v>
      </c>
      <c r="AG20" s="5">
        <f t="shared" si="26"/>
        <v>1.01</v>
      </c>
      <c r="AH20" s="4">
        <v>0.51</v>
      </c>
      <c r="AI20" s="4">
        <v>0.22</v>
      </c>
      <c r="AJ20" s="4">
        <v>0.25</v>
      </c>
      <c r="AK20" s="4">
        <v>0.03</v>
      </c>
      <c r="AL20" s="5">
        <f t="shared" si="27"/>
        <v>1</v>
      </c>
      <c r="AM20" s="4">
        <v>0.67</v>
      </c>
      <c r="AN20" s="4">
        <v>0.24</v>
      </c>
      <c r="AO20" s="4">
        <v>0.09</v>
      </c>
      <c r="AP20" s="4">
        <v>0</v>
      </c>
    </row>
    <row r="21" spans="1:42" x14ac:dyDescent="0.35">
      <c r="A21" s="17" t="s">
        <v>44</v>
      </c>
      <c r="B21" s="3">
        <f t="shared" si="17"/>
        <v>28228</v>
      </c>
      <c r="C21" s="3">
        <v>3198</v>
      </c>
      <c r="D21" s="8">
        <v>0.09</v>
      </c>
      <c r="E21" s="4">
        <f t="shared" si="18"/>
        <v>1</v>
      </c>
      <c r="F21" s="3">
        <v>24089</v>
      </c>
      <c r="G21" s="9">
        <f t="shared" si="19"/>
        <v>0.85337253790562562</v>
      </c>
      <c r="H21" s="3">
        <v>318</v>
      </c>
      <c r="I21" s="4">
        <f t="shared" si="20"/>
        <v>1.1265410230976335E-2</v>
      </c>
      <c r="J21" s="3">
        <v>412</v>
      </c>
      <c r="K21" s="4">
        <f t="shared" si="21"/>
        <v>1.4595437154598271E-2</v>
      </c>
      <c r="L21">
        <v>622</v>
      </c>
      <c r="M21" s="4">
        <f t="shared" si="22"/>
        <v>2.2034859005243022E-2</v>
      </c>
      <c r="N21">
        <v>87</v>
      </c>
      <c r="O21" s="4">
        <f t="shared" si="23"/>
        <v>3.0820461952671108E-3</v>
      </c>
      <c r="P21" s="3">
        <v>1397</v>
      </c>
      <c r="Q21" s="4">
        <f t="shared" si="24"/>
        <v>4.9489868215955787E-2</v>
      </c>
      <c r="R21" s="3">
        <v>1303</v>
      </c>
      <c r="S21" s="4">
        <f t="shared" si="25"/>
        <v>4.6159841292333852E-2</v>
      </c>
      <c r="T21" s="5">
        <f>SUM(U21:X21, Z21:AF21)</f>
        <v>1</v>
      </c>
      <c r="U21" s="4">
        <v>0.53</v>
      </c>
      <c r="V21" s="4">
        <v>0.1</v>
      </c>
      <c r="W21" s="4">
        <v>0.01</v>
      </c>
      <c r="X21" s="4">
        <v>0.06</v>
      </c>
      <c r="Y21" s="14">
        <f>SUM(Z21:AC21)</f>
        <v>0.12000000000000001</v>
      </c>
      <c r="Z21" s="4">
        <v>0</v>
      </c>
      <c r="AA21" s="4">
        <v>0.02</v>
      </c>
      <c r="AB21" s="4">
        <v>0</v>
      </c>
      <c r="AC21" s="4">
        <v>0.1</v>
      </c>
      <c r="AD21" s="4">
        <v>0.16</v>
      </c>
      <c r="AE21" s="4">
        <v>0.02</v>
      </c>
      <c r="AF21" s="4">
        <v>0</v>
      </c>
      <c r="AG21" s="5">
        <f t="shared" si="26"/>
        <v>1</v>
      </c>
      <c r="AH21" s="4">
        <v>0.46</v>
      </c>
      <c r="AI21" s="4">
        <v>0.26</v>
      </c>
      <c r="AJ21" s="4">
        <v>0.23</v>
      </c>
      <c r="AK21" s="4">
        <v>0.05</v>
      </c>
      <c r="AL21" s="5">
        <f t="shared" si="27"/>
        <v>1</v>
      </c>
      <c r="AM21" s="4">
        <v>0.66</v>
      </c>
      <c r="AN21" s="4">
        <v>0.21</v>
      </c>
      <c r="AO21" s="4">
        <v>0.13</v>
      </c>
      <c r="AP21" s="4">
        <v>0</v>
      </c>
    </row>
    <row r="22" spans="1:42" s="3" customFormat="1" x14ac:dyDescent="0.35">
      <c r="A22" s="18" t="s">
        <v>42</v>
      </c>
      <c r="B22" s="3">
        <f t="shared" si="17"/>
        <v>6746</v>
      </c>
      <c r="C22" s="3">
        <v>623</v>
      </c>
      <c r="D22" s="8">
        <v>0.09</v>
      </c>
      <c r="E22" s="4">
        <f t="shared" si="18"/>
        <v>0.99999999999999989</v>
      </c>
      <c r="F22" s="3">
        <v>5802</v>
      </c>
      <c r="G22" s="9">
        <f t="shared" si="19"/>
        <v>0.86006522383634743</v>
      </c>
      <c r="H22" s="3">
        <v>100</v>
      </c>
      <c r="I22" s="4">
        <f t="shared" si="20"/>
        <v>1.4823599169878446E-2</v>
      </c>
      <c r="J22" s="3">
        <v>84</v>
      </c>
      <c r="K22" s="4">
        <f t="shared" si="21"/>
        <v>1.2451823302697895E-2</v>
      </c>
      <c r="L22" s="3">
        <v>202</v>
      </c>
      <c r="M22" s="4">
        <f t="shared" si="22"/>
        <v>2.9943670323154464E-2</v>
      </c>
      <c r="N22" s="3">
        <v>18</v>
      </c>
      <c r="O22" s="4">
        <f t="shared" si="23"/>
        <v>2.6682478505781204E-3</v>
      </c>
      <c r="P22" s="3">
        <v>247</v>
      </c>
      <c r="Q22" s="4">
        <f t="shared" si="24"/>
        <v>3.6614289949599761E-2</v>
      </c>
      <c r="R22" s="3">
        <v>293</v>
      </c>
      <c r="S22" s="4">
        <f t="shared" si="25"/>
        <v>4.3433145567743851E-2</v>
      </c>
      <c r="T22" s="5">
        <f t="shared" ref="T22" si="30">SUM(U22:X22, Z22:AF22)</f>
        <v>1</v>
      </c>
      <c r="U22" s="4">
        <v>0.21</v>
      </c>
      <c r="V22" s="4">
        <v>0.11</v>
      </c>
      <c r="W22" s="4">
        <v>0.01</v>
      </c>
      <c r="X22" s="4">
        <v>0.09</v>
      </c>
      <c r="Y22" s="14">
        <f t="shared" ref="Y22" si="31">SUM(Z22:AC22)</f>
        <v>0.58000000000000007</v>
      </c>
      <c r="Z22" s="4">
        <v>0.02</v>
      </c>
      <c r="AA22" s="4">
        <v>0.08</v>
      </c>
      <c r="AB22" s="4">
        <v>0.03</v>
      </c>
      <c r="AC22" s="4">
        <v>0.45</v>
      </c>
      <c r="AD22" s="4">
        <v>0</v>
      </c>
      <c r="AE22" s="4">
        <v>0</v>
      </c>
      <c r="AF22" s="4">
        <v>0</v>
      </c>
      <c r="AG22" s="5">
        <f t="shared" si="26"/>
        <v>1</v>
      </c>
      <c r="AH22" s="4">
        <v>0.41</v>
      </c>
      <c r="AI22" s="4">
        <v>0.26</v>
      </c>
      <c r="AJ22" s="4">
        <v>0.28000000000000003</v>
      </c>
      <c r="AK22" s="4">
        <v>0.05</v>
      </c>
      <c r="AL22" s="5">
        <f t="shared" si="27"/>
        <v>1.01</v>
      </c>
      <c r="AM22" s="4">
        <v>0.64</v>
      </c>
      <c r="AN22" s="4">
        <v>0.23</v>
      </c>
      <c r="AO22" s="4">
        <v>0.14000000000000001</v>
      </c>
      <c r="AP22" s="4">
        <v>0</v>
      </c>
    </row>
    <row r="23" spans="1:42" x14ac:dyDescent="0.35">
      <c r="A23" t="s">
        <v>48</v>
      </c>
      <c r="B23" s="3">
        <f t="shared" si="17"/>
        <v>13415</v>
      </c>
      <c r="C23" s="3">
        <v>669</v>
      </c>
      <c r="D23" s="8">
        <v>0.05</v>
      </c>
      <c r="E23" s="4">
        <f t="shared" si="18"/>
        <v>1</v>
      </c>
      <c r="F23" s="3">
        <v>11897</v>
      </c>
      <c r="G23" s="9">
        <f t="shared" si="19"/>
        <v>0.88684308609765183</v>
      </c>
      <c r="H23" s="3">
        <v>144</v>
      </c>
      <c r="I23" s="4">
        <f t="shared" si="20"/>
        <v>1.0734252702199031E-2</v>
      </c>
      <c r="J23" s="3">
        <v>124</v>
      </c>
      <c r="K23" s="4">
        <f t="shared" si="21"/>
        <v>9.2433842713380548E-3</v>
      </c>
      <c r="L23">
        <v>444</v>
      </c>
      <c r="M23" s="4">
        <f t="shared" si="22"/>
        <v>3.309727916511368E-2</v>
      </c>
      <c r="N23">
        <v>20</v>
      </c>
      <c r="O23" s="4">
        <f t="shared" si="23"/>
        <v>1.4908684308609765E-3</v>
      </c>
      <c r="P23">
        <v>184</v>
      </c>
      <c r="Q23" s="4">
        <f t="shared" si="24"/>
        <v>1.3715989563920984E-2</v>
      </c>
      <c r="R23" s="3">
        <v>602</v>
      </c>
      <c r="S23" s="4">
        <f t="shared" si="25"/>
        <v>4.4875139768915391E-2</v>
      </c>
      <c r="T23" s="5">
        <f>SUM(U23:X23, Z23:AF23)</f>
        <v>0.99999999999999989</v>
      </c>
      <c r="U23" s="4">
        <v>0.61336138874276691</v>
      </c>
      <c r="V23" s="4">
        <v>0.13501665789935122</v>
      </c>
      <c r="W23" s="4">
        <v>2.9282833596352798E-2</v>
      </c>
      <c r="X23" s="4">
        <v>8.4166228300894264E-2</v>
      </c>
      <c r="Y23" s="14">
        <f>SUM(Z23:AC23)</f>
        <v>0.13273715588286866</v>
      </c>
      <c r="Z23" s="4">
        <v>6.137120813606874E-3</v>
      </c>
      <c r="AA23" s="4">
        <v>1.5605821497457479E-2</v>
      </c>
      <c r="AB23" s="4">
        <v>2.0866210766263372E-2</v>
      </c>
      <c r="AC23" s="4">
        <v>9.0128002805540938E-2</v>
      </c>
      <c r="AD23" s="4">
        <v>5.4357355777660881E-3</v>
      </c>
      <c r="AE23" s="4">
        <v>0</v>
      </c>
      <c r="AF23" s="4">
        <v>0</v>
      </c>
      <c r="AG23" s="5">
        <f t="shared" si="26"/>
        <v>1</v>
      </c>
      <c r="AH23" s="4">
        <v>0.51</v>
      </c>
      <c r="AI23" s="4">
        <v>0.23</v>
      </c>
      <c r="AJ23" s="4">
        <v>0.17</v>
      </c>
      <c r="AK23" s="4">
        <v>0.09</v>
      </c>
      <c r="AL23" s="5">
        <f t="shared" si="27"/>
        <v>1</v>
      </c>
      <c r="AM23" s="4">
        <v>0.74</v>
      </c>
      <c r="AN23" s="4">
        <v>0.13</v>
      </c>
      <c r="AO23" s="4">
        <v>0.12</v>
      </c>
      <c r="AP23" s="4">
        <v>0.01</v>
      </c>
    </row>
    <row r="24" spans="1:42" x14ac:dyDescent="0.35">
      <c r="A24" t="s">
        <v>47</v>
      </c>
      <c r="B24" s="3">
        <f t="shared" si="17"/>
        <v>10802</v>
      </c>
      <c r="C24" s="3">
        <v>581</v>
      </c>
      <c r="D24" s="8">
        <v>0.05</v>
      </c>
      <c r="E24" s="4">
        <f t="shared" si="18"/>
        <v>1</v>
      </c>
      <c r="F24" s="3">
        <v>9649</v>
      </c>
      <c r="G24" s="9">
        <f t="shared" si="19"/>
        <v>0.89326050731346052</v>
      </c>
      <c r="H24" s="3">
        <v>121</v>
      </c>
      <c r="I24" s="4">
        <f t="shared" si="20"/>
        <v>1.1201629327902239E-2</v>
      </c>
      <c r="J24" s="3">
        <v>68</v>
      </c>
      <c r="K24" s="4">
        <f t="shared" si="21"/>
        <v>6.2951305313830776E-3</v>
      </c>
      <c r="L24">
        <v>338</v>
      </c>
      <c r="M24" s="4">
        <f t="shared" si="22"/>
        <v>3.1290501758933532E-2</v>
      </c>
      <c r="N24">
        <v>21</v>
      </c>
      <c r="O24" s="4">
        <f t="shared" si="23"/>
        <v>1.9440844288094797E-3</v>
      </c>
      <c r="P24" s="3">
        <v>140</v>
      </c>
      <c r="Q24" s="4">
        <f t="shared" si="24"/>
        <v>1.2960562858729865E-2</v>
      </c>
      <c r="R24" s="3">
        <v>465</v>
      </c>
      <c r="S24" s="4">
        <f t="shared" si="25"/>
        <v>4.3047583780781336E-2</v>
      </c>
      <c r="T24" s="5">
        <f>SUM(U24:X24, AA24:AF24)</f>
        <v>0.99</v>
      </c>
      <c r="U24" s="4">
        <v>0.5</v>
      </c>
      <c r="V24" s="4">
        <v>0.08</v>
      </c>
      <c r="W24" s="4">
        <v>0.06</v>
      </c>
      <c r="X24" s="4">
        <v>7.0000000000000007E-2</v>
      </c>
      <c r="Y24" s="14">
        <f>SUM(AA24:AD24)</f>
        <v>0.28000000000000003</v>
      </c>
      <c r="Z24" s="4">
        <v>0</v>
      </c>
      <c r="AA24" s="4">
        <v>0.01</v>
      </c>
      <c r="AB24" s="4">
        <v>0</v>
      </c>
      <c r="AC24" s="4">
        <v>0.27</v>
      </c>
      <c r="AD24" s="4">
        <v>0</v>
      </c>
      <c r="AE24" s="4">
        <v>0</v>
      </c>
      <c r="AF24" s="4">
        <v>0</v>
      </c>
      <c r="AG24" s="5">
        <f t="shared" si="26"/>
        <v>1</v>
      </c>
      <c r="AH24" s="4">
        <v>0.37</v>
      </c>
      <c r="AI24" s="4">
        <v>0.31</v>
      </c>
      <c r="AJ24" s="4">
        <v>0.26</v>
      </c>
      <c r="AK24" s="4">
        <v>0.06</v>
      </c>
      <c r="AL24" s="5">
        <f t="shared" si="27"/>
        <v>1</v>
      </c>
      <c r="AM24" s="4">
        <v>0.65</v>
      </c>
      <c r="AN24" s="4">
        <v>0.21</v>
      </c>
      <c r="AO24" s="4">
        <v>0.14000000000000001</v>
      </c>
      <c r="AP24" s="4">
        <v>0</v>
      </c>
    </row>
    <row r="25" spans="1:42" x14ac:dyDescent="0.35">
      <c r="A25" t="s">
        <v>53</v>
      </c>
      <c r="B25" s="3">
        <f t="shared" si="17"/>
        <v>3049</v>
      </c>
      <c r="C25" s="3">
        <v>131</v>
      </c>
      <c r="D25" s="8">
        <v>0.04</v>
      </c>
      <c r="E25" s="4">
        <f t="shared" si="18"/>
        <v>1</v>
      </c>
      <c r="F25" s="3">
        <v>2732</v>
      </c>
      <c r="G25" s="9">
        <f t="shared" si="19"/>
        <v>0.89603148573302727</v>
      </c>
      <c r="H25" s="3">
        <v>32</v>
      </c>
      <c r="I25" s="4">
        <f t="shared" si="20"/>
        <v>1.0495244342407346E-2</v>
      </c>
      <c r="J25" s="3">
        <v>21</v>
      </c>
      <c r="K25" s="4">
        <f t="shared" si="21"/>
        <v>6.8875040997048217E-3</v>
      </c>
      <c r="L25">
        <v>124</v>
      </c>
      <c r="M25" s="4">
        <f t="shared" si="22"/>
        <v>4.0669071826828468E-2</v>
      </c>
      <c r="N25">
        <v>1</v>
      </c>
      <c r="O25" s="4">
        <f t="shared" si="23"/>
        <v>3.2797638570022957E-4</v>
      </c>
      <c r="P25" s="3">
        <v>30</v>
      </c>
      <c r="Q25" s="4">
        <f t="shared" si="24"/>
        <v>9.8392915710068876E-3</v>
      </c>
      <c r="R25" s="3">
        <v>109</v>
      </c>
      <c r="S25" s="4">
        <f t="shared" si="25"/>
        <v>3.5749426041325028E-2</v>
      </c>
      <c r="T25" s="5">
        <f>SUM(U25:X25, Z25:AF25)</f>
        <v>1.0000000000000002</v>
      </c>
      <c r="U25" s="4">
        <v>0.45</v>
      </c>
      <c r="V25" s="4">
        <v>0.11</v>
      </c>
      <c r="W25" s="4">
        <v>0.03</v>
      </c>
      <c r="X25" s="4">
        <v>0.03</v>
      </c>
      <c r="Y25" s="14">
        <f>SUM(Z25:AC25)</f>
        <v>0.38</v>
      </c>
      <c r="Z25" s="4">
        <v>0</v>
      </c>
      <c r="AA25" s="4">
        <v>7.0000000000000007E-2</v>
      </c>
      <c r="AB25" s="4">
        <v>0</v>
      </c>
      <c r="AC25" s="4">
        <v>0.31</v>
      </c>
      <c r="AD25" s="4">
        <v>0</v>
      </c>
      <c r="AE25" s="4">
        <v>0</v>
      </c>
      <c r="AF25" s="4">
        <v>0</v>
      </c>
      <c r="AG25" s="5">
        <f t="shared" si="26"/>
        <v>0.99999999999999989</v>
      </c>
      <c r="AH25" s="4">
        <v>0.13</v>
      </c>
      <c r="AI25" s="4">
        <v>0.08</v>
      </c>
      <c r="AJ25" s="4">
        <v>0.71</v>
      </c>
      <c r="AK25" s="4">
        <v>0.08</v>
      </c>
      <c r="AL25" s="5">
        <f t="shared" si="27"/>
        <v>0.99</v>
      </c>
      <c r="AM25" s="4">
        <v>0.54</v>
      </c>
      <c r="AN25" s="4">
        <v>0.19</v>
      </c>
      <c r="AO25" s="4">
        <v>0.26</v>
      </c>
      <c r="AP25" s="4">
        <v>0</v>
      </c>
    </row>
    <row r="26" spans="1:42" x14ac:dyDescent="0.35">
      <c r="A26" t="s">
        <v>49</v>
      </c>
      <c r="B26" s="3">
        <f t="shared" ref="B26" si="32">SUM(F26,H26,J26,L26,N26,P26,R26,)</f>
        <v>6403</v>
      </c>
      <c r="C26" s="3">
        <v>276</v>
      </c>
      <c r="D26" s="8">
        <v>0.04</v>
      </c>
      <c r="E26" s="4">
        <f t="shared" ref="E26" si="33">SUM(G26,I26,K26,M26,O26,Q26,S26,)</f>
        <v>1</v>
      </c>
      <c r="F26" s="3">
        <v>5773</v>
      </c>
      <c r="G26" s="9">
        <f t="shared" si="19"/>
        <v>0.90160862095892547</v>
      </c>
      <c r="H26" s="3">
        <v>62</v>
      </c>
      <c r="I26" s="4">
        <f t="shared" si="20"/>
        <v>9.6829611119787599E-3</v>
      </c>
      <c r="J26" s="3">
        <v>31</v>
      </c>
      <c r="K26" s="4">
        <f t="shared" si="21"/>
        <v>4.84148055598938E-3</v>
      </c>
      <c r="L26">
        <v>199</v>
      </c>
      <c r="M26" s="4">
        <f t="shared" si="22"/>
        <v>3.1079181633609246E-2</v>
      </c>
      <c r="N26">
        <v>10</v>
      </c>
      <c r="O26" s="4">
        <f t="shared" si="23"/>
        <v>1.5617679212868967E-3</v>
      </c>
      <c r="P26" s="3">
        <v>48</v>
      </c>
      <c r="Q26" s="4">
        <f t="shared" si="24"/>
        <v>7.4964860221771049E-3</v>
      </c>
      <c r="R26" s="3">
        <v>280</v>
      </c>
      <c r="S26" s="4">
        <f t="shared" si="25"/>
        <v>4.3729501796033111E-2</v>
      </c>
      <c r="T26" s="5">
        <f t="shared" ref="T26" si="34">SUM(U26:X26, Z26:AF26)</f>
        <v>1.0100000000000002</v>
      </c>
      <c r="U26" s="4">
        <v>0.67</v>
      </c>
      <c r="V26" s="4">
        <v>0.13</v>
      </c>
      <c r="W26" s="4">
        <v>0.01</v>
      </c>
      <c r="X26" s="4">
        <v>0.06</v>
      </c>
      <c r="Y26" s="14">
        <f t="shared" ref="Y26" si="35">SUM(Z26:AC26)</f>
        <v>0.13</v>
      </c>
      <c r="Z26" s="4">
        <v>0.02</v>
      </c>
      <c r="AA26" s="4">
        <v>0.02</v>
      </c>
      <c r="AB26" s="4">
        <v>0.01</v>
      </c>
      <c r="AC26" s="4">
        <v>0.08</v>
      </c>
      <c r="AD26" s="4">
        <v>0.01</v>
      </c>
      <c r="AE26" s="4">
        <v>0</v>
      </c>
      <c r="AF26" s="4">
        <v>0</v>
      </c>
      <c r="AG26" s="5">
        <f t="shared" ref="AG26" si="36">SUM(AH26:AK26)</f>
        <v>1.01</v>
      </c>
      <c r="AH26" s="4">
        <v>0.38</v>
      </c>
      <c r="AI26" s="4">
        <v>0.28000000000000003</v>
      </c>
      <c r="AJ26" s="4">
        <v>0.31</v>
      </c>
      <c r="AK26" s="4">
        <v>0.04</v>
      </c>
      <c r="AL26" s="5">
        <f t="shared" ref="AL26" si="37">SUM(AM26:AP26)</f>
        <v>1</v>
      </c>
      <c r="AM26" s="4">
        <v>0.66</v>
      </c>
      <c r="AN26" s="4">
        <v>0.17</v>
      </c>
      <c r="AO26" s="4">
        <v>0.17</v>
      </c>
      <c r="AP26" s="4">
        <v>0</v>
      </c>
    </row>
    <row r="27" spans="1:42" x14ac:dyDescent="0.35">
      <c r="A27" s="17" t="s">
        <v>57</v>
      </c>
    </row>
    <row r="29" spans="1:42" s="2" customFormat="1" ht="43.5" x14ac:dyDescent="0.35">
      <c r="A29" s="1" t="s">
        <v>0</v>
      </c>
      <c r="B29" s="2" t="s">
        <v>1</v>
      </c>
      <c r="C29" s="2" t="s">
        <v>39</v>
      </c>
      <c r="D29" s="2" t="s">
        <v>40</v>
      </c>
      <c r="E29" s="2" t="s">
        <v>38</v>
      </c>
      <c r="F29" s="2" t="s">
        <v>2</v>
      </c>
      <c r="G29" s="15" t="s">
        <v>10</v>
      </c>
      <c r="H29" s="2" t="s">
        <v>3</v>
      </c>
      <c r="I29" s="2" t="s">
        <v>11</v>
      </c>
      <c r="J29" s="2" t="s">
        <v>4</v>
      </c>
      <c r="K29" s="2" t="s">
        <v>12</v>
      </c>
      <c r="L29" s="2" t="s">
        <v>9</v>
      </c>
      <c r="M29" s="2" t="s">
        <v>13</v>
      </c>
      <c r="N29" s="2" t="s">
        <v>5</v>
      </c>
      <c r="O29" s="2" t="s">
        <v>14</v>
      </c>
      <c r="P29" s="2" t="s">
        <v>6</v>
      </c>
      <c r="Q29" s="2" t="s">
        <v>15</v>
      </c>
      <c r="R29" s="2" t="s">
        <v>7</v>
      </c>
      <c r="S29" s="2" t="s">
        <v>16</v>
      </c>
      <c r="T29" s="2" t="s">
        <v>17</v>
      </c>
      <c r="U29" s="2" t="s">
        <v>18</v>
      </c>
      <c r="V29" s="2" t="s">
        <v>20</v>
      </c>
      <c r="W29" s="2" t="s">
        <v>19</v>
      </c>
      <c r="X29" s="2" t="s">
        <v>21</v>
      </c>
      <c r="Y29" s="15" t="s">
        <v>41</v>
      </c>
      <c r="Z29" s="15" t="s">
        <v>22</v>
      </c>
      <c r="AA29" s="15" t="s">
        <v>23</v>
      </c>
      <c r="AB29" s="15" t="s">
        <v>24</v>
      </c>
      <c r="AC29" s="15" t="s">
        <v>25</v>
      </c>
      <c r="AD29" s="2" t="s">
        <v>26</v>
      </c>
      <c r="AE29" s="2" t="s">
        <v>27</v>
      </c>
      <c r="AF29" s="2" t="s">
        <v>28</v>
      </c>
      <c r="AG29" s="2" t="s">
        <v>36</v>
      </c>
      <c r="AH29" s="6" t="s">
        <v>29</v>
      </c>
      <c r="AI29" s="15" t="s">
        <v>30</v>
      </c>
      <c r="AJ29" s="15" t="s">
        <v>31</v>
      </c>
      <c r="AK29" s="2" t="s">
        <v>32</v>
      </c>
      <c r="AL29" s="2" t="s">
        <v>37</v>
      </c>
      <c r="AM29" s="2" t="s">
        <v>33</v>
      </c>
      <c r="AN29" s="2" t="s">
        <v>34</v>
      </c>
      <c r="AO29" s="2" t="s">
        <v>35</v>
      </c>
      <c r="AP29" s="2" t="s">
        <v>32</v>
      </c>
    </row>
    <row r="30" spans="1:42" s="11" customFormat="1" x14ac:dyDescent="0.35">
      <c r="A30" s="19" t="s">
        <v>52</v>
      </c>
      <c r="B30" s="19"/>
      <c r="C30" s="19"/>
      <c r="D30" s="19"/>
      <c r="E30" s="19"/>
      <c r="G30" s="13"/>
      <c r="Y30" s="13"/>
      <c r="Z30" s="13"/>
      <c r="AA30" s="13"/>
      <c r="AB30" s="13"/>
      <c r="AC30" s="13"/>
      <c r="AH30" s="12"/>
      <c r="AI30" s="13"/>
      <c r="AJ30" s="13"/>
    </row>
    <row r="31" spans="1:42" s="3" customFormat="1" x14ac:dyDescent="0.35">
      <c r="A31" s="3" t="s">
        <v>8</v>
      </c>
      <c r="B31" s="3">
        <f>SUM(F31,H31,J31,L31,N31,P31,R31,)</f>
        <v>173630</v>
      </c>
      <c r="C31" s="3">
        <v>13322</v>
      </c>
      <c r="D31" s="8">
        <v>0.08</v>
      </c>
      <c r="E31" s="4">
        <f>SUM(G31,I31,K31,M31,O31,Q31,S31,)</f>
        <v>0.99999999999999989</v>
      </c>
      <c r="F31" s="3">
        <v>150317</v>
      </c>
      <c r="G31" s="14">
        <f t="shared" ref="G31:G40" si="38">F31/$B31</f>
        <v>0.86573172838795143</v>
      </c>
      <c r="H31" s="3">
        <v>2224</v>
      </c>
      <c r="I31" s="4">
        <f t="shared" ref="I31:I40" si="39">H31/$B31</f>
        <v>1.2808846397511951E-2</v>
      </c>
      <c r="J31" s="3">
        <v>1836</v>
      </c>
      <c r="K31" s="4">
        <f t="shared" ref="K31:K40" si="40">J31/$B31</f>
        <v>1.0574209526003572E-2</v>
      </c>
      <c r="L31" s="3">
        <v>6105</v>
      </c>
      <c r="M31" s="4">
        <f t="shared" ref="M31:M40" si="41">L31/$B31</f>
        <v>3.5160974485975924E-2</v>
      </c>
      <c r="N31" s="3">
        <v>405</v>
      </c>
      <c r="O31" s="4">
        <f t="shared" ref="O31:O40" si="42">N31/$B31</f>
        <v>2.3325462189713758E-3</v>
      </c>
      <c r="P31" s="3">
        <v>4847</v>
      </c>
      <c r="Q31" s="4">
        <f t="shared" ref="Q31:Q40" si="43">P31/$B31</f>
        <v>2.7915682773714218E-2</v>
      </c>
      <c r="R31" s="3">
        <v>7896</v>
      </c>
      <c r="S31" s="4">
        <f t="shared" ref="S31:S40" si="44">R31/$B31</f>
        <v>4.5476012209871568E-2</v>
      </c>
      <c r="T31" s="5">
        <f>SUM(U31:X31, Z31:AF31)</f>
        <v>1.0013000000000001</v>
      </c>
      <c r="U31" s="4">
        <v>0.47199999999999998</v>
      </c>
      <c r="V31" s="4">
        <v>0.10299999999999999</v>
      </c>
      <c r="W31" s="4">
        <v>1.9E-2</v>
      </c>
      <c r="X31" s="4">
        <v>6.0999999999999999E-2</v>
      </c>
      <c r="Y31" s="14">
        <f>SUM(Z31:AC31)</f>
        <v>0.3</v>
      </c>
      <c r="Z31" s="4">
        <v>3.0000000000000001E-3</v>
      </c>
      <c r="AA31" s="4">
        <v>2.5999999999999999E-2</v>
      </c>
      <c r="AB31" s="4">
        <v>7.0000000000000001E-3</v>
      </c>
      <c r="AC31" s="4">
        <v>0.26400000000000001</v>
      </c>
      <c r="AD31" s="4">
        <v>0.04</v>
      </c>
      <c r="AE31" s="4">
        <v>6.0000000000000001E-3</v>
      </c>
      <c r="AF31" s="5">
        <v>2.9999999999999997E-4</v>
      </c>
      <c r="AG31" s="5">
        <f>SUM(AH31:AK31)</f>
        <v>1</v>
      </c>
      <c r="AH31" s="9">
        <v>0.38</v>
      </c>
      <c r="AI31" s="14">
        <v>0.23</v>
      </c>
      <c r="AJ31" s="14">
        <v>0.33</v>
      </c>
      <c r="AK31" s="4">
        <v>0.06</v>
      </c>
      <c r="AL31" s="5">
        <f>SUM(AM31:AP31)</f>
        <v>1</v>
      </c>
      <c r="AM31" s="4">
        <v>0.67200000000000004</v>
      </c>
      <c r="AN31" s="4">
        <v>0.20200000000000001</v>
      </c>
      <c r="AO31" s="4">
        <v>0.123</v>
      </c>
      <c r="AP31" s="4">
        <v>3.0000000000000001E-3</v>
      </c>
    </row>
    <row r="32" spans="1:42" x14ac:dyDescent="0.35">
      <c r="A32" t="s">
        <v>53</v>
      </c>
      <c r="B32" s="3">
        <f>SUM(F32,H32,J32,L32,N32,P32,R32,)</f>
        <v>3049</v>
      </c>
      <c r="C32" s="3">
        <v>131</v>
      </c>
      <c r="D32" s="8">
        <v>0.04</v>
      </c>
      <c r="E32" s="4">
        <f>SUM(G32,I32,K32,M32,O32,Q32,S32,)</f>
        <v>1</v>
      </c>
      <c r="F32" s="3">
        <v>2732</v>
      </c>
      <c r="G32" s="14">
        <f t="shared" si="38"/>
        <v>0.89603148573302727</v>
      </c>
      <c r="H32" s="3">
        <v>32</v>
      </c>
      <c r="I32" s="4">
        <f t="shared" si="39"/>
        <v>1.0495244342407346E-2</v>
      </c>
      <c r="J32" s="3">
        <v>21</v>
      </c>
      <c r="K32" s="4">
        <f t="shared" si="40"/>
        <v>6.8875040997048217E-3</v>
      </c>
      <c r="L32">
        <v>124</v>
      </c>
      <c r="M32" s="4">
        <f t="shared" si="41"/>
        <v>4.0669071826828468E-2</v>
      </c>
      <c r="N32">
        <v>1</v>
      </c>
      <c r="O32" s="4">
        <f t="shared" si="42"/>
        <v>3.2797638570022957E-4</v>
      </c>
      <c r="P32" s="3">
        <v>30</v>
      </c>
      <c r="Q32" s="4">
        <f t="shared" si="43"/>
        <v>9.8392915710068876E-3</v>
      </c>
      <c r="R32" s="3">
        <v>109</v>
      </c>
      <c r="S32" s="4">
        <f t="shared" si="44"/>
        <v>3.5749426041325028E-2</v>
      </c>
      <c r="T32" s="5">
        <f>SUM(U32:X32, Z32:AF32)</f>
        <v>1.0000000000000002</v>
      </c>
      <c r="U32" s="4">
        <v>0.45</v>
      </c>
      <c r="V32" s="4">
        <v>0.11</v>
      </c>
      <c r="W32" s="4">
        <v>0.03</v>
      </c>
      <c r="X32" s="4">
        <v>0.03</v>
      </c>
      <c r="Y32" s="14">
        <f>SUM(Z32:AC32)</f>
        <v>0.38</v>
      </c>
      <c r="Z32" s="4">
        <v>0</v>
      </c>
      <c r="AA32" s="4">
        <v>7.0000000000000007E-2</v>
      </c>
      <c r="AB32" s="4">
        <v>0</v>
      </c>
      <c r="AC32" s="4">
        <v>0.31</v>
      </c>
      <c r="AD32" s="4">
        <v>0</v>
      </c>
      <c r="AE32" s="4">
        <v>0</v>
      </c>
      <c r="AF32" s="4">
        <v>0</v>
      </c>
      <c r="AG32" s="5">
        <f>SUM(AH32:AK32)</f>
        <v>0.99999999999999989</v>
      </c>
      <c r="AH32" s="9">
        <v>0.13</v>
      </c>
      <c r="AI32" s="14">
        <v>0.08</v>
      </c>
      <c r="AJ32" s="14">
        <v>0.71</v>
      </c>
      <c r="AK32" s="4">
        <v>0.08</v>
      </c>
      <c r="AL32" s="5">
        <f>SUM(AM32:AP32)</f>
        <v>0.99</v>
      </c>
      <c r="AM32" s="4">
        <v>0.54</v>
      </c>
      <c r="AN32" s="4">
        <v>0.19</v>
      </c>
      <c r="AO32" s="4">
        <v>0.26</v>
      </c>
      <c r="AP32" s="4">
        <v>0</v>
      </c>
    </row>
    <row r="33" spans="1:42" x14ac:dyDescent="0.35">
      <c r="A33" t="s">
        <v>43</v>
      </c>
      <c r="B33" s="3">
        <f>SUM(F33,H33,J33,L33,N33,P33,R33,)</f>
        <v>12838</v>
      </c>
      <c r="C33" s="3">
        <v>760</v>
      </c>
      <c r="D33" s="8">
        <v>0.09</v>
      </c>
      <c r="E33" s="4">
        <f>SUM(G33,I33,K33,M33,O33,Q33,S33,)</f>
        <v>0.99999999999999978</v>
      </c>
      <c r="F33" s="3">
        <v>10826</v>
      </c>
      <c r="G33" s="14">
        <f t="shared" si="38"/>
        <v>0.8432777691229163</v>
      </c>
      <c r="H33" s="3">
        <v>227</v>
      </c>
      <c r="I33" s="4">
        <f t="shared" si="39"/>
        <v>1.7681881913070571E-2</v>
      </c>
      <c r="J33" s="3">
        <v>119</v>
      </c>
      <c r="K33" s="4">
        <f t="shared" si="40"/>
        <v>9.2693565976008727E-3</v>
      </c>
      <c r="L33" s="10">
        <v>771</v>
      </c>
      <c r="M33" s="4">
        <f t="shared" si="41"/>
        <v>6.0056083502103133E-2</v>
      </c>
      <c r="N33">
        <v>35</v>
      </c>
      <c r="O33" s="4">
        <f t="shared" si="42"/>
        <v>2.7262813522355507E-3</v>
      </c>
      <c r="P33" s="3">
        <v>240</v>
      </c>
      <c r="Q33" s="4">
        <f t="shared" si="43"/>
        <v>1.8694500701043778E-2</v>
      </c>
      <c r="R33" s="3">
        <v>620</v>
      </c>
      <c r="S33" s="4">
        <f t="shared" si="44"/>
        <v>4.8294126811029757E-2</v>
      </c>
      <c r="T33" s="5">
        <f>SUM(U33:X33, Z33:AF33)</f>
        <v>1.01</v>
      </c>
      <c r="U33" s="4">
        <v>0.4</v>
      </c>
      <c r="V33" s="4">
        <v>0.05</v>
      </c>
      <c r="W33" s="4">
        <v>0.01</v>
      </c>
      <c r="X33" s="4">
        <v>0.04</v>
      </c>
      <c r="Y33" s="14">
        <f>SUM(Z33:AC33)</f>
        <v>0.49</v>
      </c>
      <c r="Z33" s="4">
        <v>0</v>
      </c>
      <c r="AA33" s="4">
        <v>0.02</v>
      </c>
      <c r="AB33" s="4">
        <v>0</v>
      </c>
      <c r="AC33" s="4">
        <v>0.47</v>
      </c>
      <c r="AD33" s="4">
        <v>0.02</v>
      </c>
      <c r="AE33" s="4">
        <v>0</v>
      </c>
      <c r="AF33" s="4">
        <v>0</v>
      </c>
      <c r="AG33" s="5">
        <f>SUM(AH33:AK33)</f>
        <v>0.99999999999999989</v>
      </c>
      <c r="AH33" s="9">
        <v>0.32</v>
      </c>
      <c r="AI33" s="14">
        <v>0.15</v>
      </c>
      <c r="AJ33" s="14">
        <v>0.45</v>
      </c>
      <c r="AK33" s="4">
        <v>0.08</v>
      </c>
      <c r="AL33" s="5">
        <f>SUM(AM33:AP33)</f>
        <v>0.98999999999999988</v>
      </c>
      <c r="AM33" s="4">
        <v>0.69</v>
      </c>
      <c r="AN33" s="4">
        <v>0.19</v>
      </c>
      <c r="AO33" s="4">
        <v>0.11</v>
      </c>
      <c r="AP33" s="4">
        <v>0</v>
      </c>
    </row>
    <row r="34" spans="1:42" x14ac:dyDescent="0.35">
      <c r="A34" t="s">
        <v>47</v>
      </c>
      <c r="B34" s="3">
        <f>SUM(F34,H34,J34,L34,N34,P34,R34,)</f>
        <v>10802</v>
      </c>
      <c r="C34" s="3">
        <v>581</v>
      </c>
      <c r="D34" s="8">
        <v>0.05</v>
      </c>
      <c r="E34" s="4">
        <f>SUM(G34,I34,K34,M34,O34,Q34,S34,)</f>
        <v>1</v>
      </c>
      <c r="F34" s="3">
        <v>9649</v>
      </c>
      <c r="G34" s="14">
        <f t="shared" si="38"/>
        <v>0.89326050731346052</v>
      </c>
      <c r="H34" s="3">
        <v>121</v>
      </c>
      <c r="I34" s="4">
        <f t="shared" si="39"/>
        <v>1.1201629327902239E-2</v>
      </c>
      <c r="J34" s="3">
        <v>68</v>
      </c>
      <c r="K34" s="4">
        <f t="shared" si="40"/>
        <v>6.2951305313830776E-3</v>
      </c>
      <c r="L34">
        <v>338</v>
      </c>
      <c r="M34" s="4">
        <f t="shared" si="41"/>
        <v>3.1290501758933532E-2</v>
      </c>
      <c r="N34">
        <v>21</v>
      </c>
      <c r="O34" s="4">
        <f t="shared" si="42"/>
        <v>1.9440844288094797E-3</v>
      </c>
      <c r="P34" s="3">
        <v>140</v>
      </c>
      <c r="Q34" s="4">
        <f t="shared" si="43"/>
        <v>1.2960562858729865E-2</v>
      </c>
      <c r="R34" s="3">
        <v>465</v>
      </c>
      <c r="S34" s="4">
        <f t="shared" si="44"/>
        <v>4.3047583780781336E-2</v>
      </c>
      <c r="T34" s="5">
        <f>SUM(U34:X34, AA34:AF34)</f>
        <v>0.99</v>
      </c>
      <c r="U34" s="4">
        <v>0.5</v>
      </c>
      <c r="V34" s="4">
        <v>0.08</v>
      </c>
      <c r="W34" s="4">
        <v>0.06</v>
      </c>
      <c r="X34" s="4">
        <v>7.0000000000000007E-2</v>
      </c>
      <c r="Y34" s="14">
        <f>SUM(AA34:AD34)</f>
        <v>0.28000000000000003</v>
      </c>
      <c r="Z34" s="4">
        <v>0</v>
      </c>
      <c r="AA34" s="4">
        <v>0.01</v>
      </c>
      <c r="AB34" s="4">
        <v>0</v>
      </c>
      <c r="AC34" s="4">
        <v>0.27</v>
      </c>
      <c r="AD34" s="4">
        <v>0</v>
      </c>
      <c r="AE34" s="4">
        <v>0</v>
      </c>
      <c r="AF34" s="4">
        <v>0</v>
      </c>
      <c r="AG34" s="5">
        <f>SUM(AH34:AK34)</f>
        <v>1</v>
      </c>
      <c r="AH34" s="9">
        <v>0.37</v>
      </c>
      <c r="AI34" s="14">
        <v>0.31</v>
      </c>
      <c r="AJ34" s="14">
        <v>0.26</v>
      </c>
      <c r="AK34" s="4">
        <v>0.06</v>
      </c>
      <c r="AL34" s="5">
        <f>SUM(AM34:AP34)</f>
        <v>1</v>
      </c>
      <c r="AM34" s="4">
        <v>0.65</v>
      </c>
      <c r="AN34" s="4">
        <v>0.21</v>
      </c>
      <c r="AO34" s="4">
        <v>0.14000000000000001</v>
      </c>
      <c r="AP34" s="4">
        <v>0</v>
      </c>
    </row>
    <row r="35" spans="1:42" x14ac:dyDescent="0.35">
      <c r="A35" t="s">
        <v>49</v>
      </c>
      <c r="B35" s="3">
        <f t="shared" ref="B35" si="45">SUM(F35,H35,J35,L35,N35,P35,R35,)</f>
        <v>6403</v>
      </c>
      <c r="C35" s="3">
        <v>276</v>
      </c>
      <c r="D35" s="8">
        <v>0.04</v>
      </c>
      <c r="E35" s="4">
        <f t="shared" ref="E35" si="46">SUM(G35,I35,K35,M35,O35,Q35,S35,)</f>
        <v>1</v>
      </c>
      <c r="F35" s="3">
        <v>5773</v>
      </c>
      <c r="G35" s="14">
        <f t="shared" si="38"/>
        <v>0.90160862095892547</v>
      </c>
      <c r="H35" s="3">
        <v>62</v>
      </c>
      <c r="I35" s="4">
        <f t="shared" si="39"/>
        <v>9.6829611119787599E-3</v>
      </c>
      <c r="J35" s="3">
        <v>31</v>
      </c>
      <c r="K35" s="4">
        <f t="shared" si="40"/>
        <v>4.84148055598938E-3</v>
      </c>
      <c r="L35">
        <v>199</v>
      </c>
      <c r="M35" s="4">
        <f t="shared" si="41"/>
        <v>3.1079181633609246E-2</v>
      </c>
      <c r="N35">
        <v>10</v>
      </c>
      <c r="O35" s="4">
        <f t="shared" si="42"/>
        <v>1.5617679212868967E-3</v>
      </c>
      <c r="P35" s="3">
        <v>48</v>
      </c>
      <c r="Q35" s="4">
        <f t="shared" si="43"/>
        <v>7.4964860221771049E-3</v>
      </c>
      <c r="R35" s="3">
        <v>280</v>
      </c>
      <c r="S35" s="4">
        <f t="shared" si="44"/>
        <v>4.3729501796033111E-2</v>
      </c>
      <c r="T35" s="5">
        <f t="shared" ref="T35" si="47">SUM(U35:X35, Z35:AF35)</f>
        <v>1.0100000000000002</v>
      </c>
      <c r="U35" s="4">
        <v>0.67</v>
      </c>
      <c r="V35" s="4">
        <v>0.13</v>
      </c>
      <c r="W35" s="4">
        <v>0.01</v>
      </c>
      <c r="X35" s="4">
        <v>0.06</v>
      </c>
      <c r="Y35" s="14">
        <f t="shared" ref="Y35" si="48">SUM(Z35:AC35)</f>
        <v>0.13</v>
      </c>
      <c r="Z35" s="4">
        <v>0.02</v>
      </c>
      <c r="AA35" s="4">
        <v>0.02</v>
      </c>
      <c r="AB35" s="4">
        <v>0.01</v>
      </c>
      <c r="AC35" s="4">
        <v>0.08</v>
      </c>
      <c r="AD35" s="4">
        <v>0.01</v>
      </c>
      <c r="AE35" s="4">
        <v>0</v>
      </c>
      <c r="AF35" s="4">
        <v>0</v>
      </c>
      <c r="AG35" s="5">
        <f t="shared" ref="AG35" si="49">SUM(AH35:AK35)</f>
        <v>1.01</v>
      </c>
      <c r="AH35" s="9">
        <v>0.38</v>
      </c>
      <c r="AI35" s="14">
        <v>0.28000000000000003</v>
      </c>
      <c r="AJ35" s="14">
        <v>0.31</v>
      </c>
      <c r="AK35" s="4">
        <v>0.04</v>
      </c>
      <c r="AL35" s="5">
        <f t="shared" ref="AL35" si="50">SUM(AM35:AP35)</f>
        <v>1</v>
      </c>
      <c r="AM35" s="4">
        <v>0.66</v>
      </c>
      <c r="AN35" s="4">
        <v>0.17</v>
      </c>
      <c r="AO35" s="4">
        <v>0.17</v>
      </c>
      <c r="AP35" s="4">
        <v>0</v>
      </c>
    </row>
    <row r="36" spans="1:42" s="3" customFormat="1" x14ac:dyDescent="0.35">
      <c r="A36" s="18" t="s">
        <v>42</v>
      </c>
      <c r="B36" s="3">
        <f>SUM(F36,H36,J36,L36,N36,P36,R36,)</f>
        <v>6746</v>
      </c>
      <c r="C36" s="3">
        <v>623</v>
      </c>
      <c r="D36" s="8">
        <v>0.09</v>
      </c>
      <c r="E36" s="4">
        <f>SUM(G36,I36,K36,M36,O36,Q36,S36,)</f>
        <v>0.99999999999999989</v>
      </c>
      <c r="F36" s="3">
        <v>5802</v>
      </c>
      <c r="G36" s="14">
        <f t="shared" si="38"/>
        <v>0.86006522383634743</v>
      </c>
      <c r="H36" s="3">
        <v>100</v>
      </c>
      <c r="I36" s="4">
        <f t="shared" si="39"/>
        <v>1.4823599169878446E-2</v>
      </c>
      <c r="J36" s="3">
        <v>84</v>
      </c>
      <c r="K36" s="4">
        <f t="shared" si="40"/>
        <v>1.2451823302697895E-2</v>
      </c>
      <c r="L36" s="3">
        <v>202</v>
      </c>
      <c r="M36" s="4">
        <f t="shared" si="41"/>
        <v>2.9943670323154464E-2</v>
      </c>
      <c r="N36" s="3">
        <v>18</v>
      </c>
      <c r="O36" s="4">
        <f t="shared" si="42"/>
        <v>2.6682478505781204E-3</v>
      </c>
      <c r="P36" s="3">
        <v>247</v>
      </c>
      <c r="Q36" s="4">
        <f t="shared" si="43"/>
        <v>3.6614289949599761E-2</v>
      </c>
      <c r="R36" s="3">
        <v>293</v>
      </c>
      <c r="S36" s="4">
        <f t="shared" si="44"/>
        <v>4.3433145567743851E-2</v>
      </c>
      <c r="T36" s="5">
        <f t="shared" ref="T36" si="51">SUM(U36:X36, Z36:AF36)</f>
        <v>1</v>
      </c>
      <c r="U36" s="4">
        <v>0.21</v>
      </c>
      <c r="V36" s="4">
        <v>0.11</v>
      </c>
      <c r="W36" s="4">
        <v>0.01</v>
      </c>
      <c r="X36" s="4">
        <v>0.09</v>
      </c>
      <c r="Y36" s="14">
        <f t="shared" ref="Y36" si="52">SUM(Z36:AC36)</f>
        <v>0.58000000000000007</v>
      </c>
      <c r="Z36" s="4">
        <v>0.02</v>
      </c>
      <c r="AA36" s="4">
        <v>0.08</v>
      </c>
      <c r="AB36" s="4">
        <v>0.03</v>
      </c>
      <c r="AC36" s="4">
        <v>0.45</v>
      </c>
      <c r="AD36" s="4">
        <v>0</v>
      </c>
      <c r="AE36" s="4">
        <v>0</v>
      </c>
      <c r="AF36" s="4">
        <v>0</v>
      </c>
      <c r="AG36" s="5">
        <f>SUM(AH36:AK36)</f>
        <v>1</v>
      </c>
      <c r="AH36" s="9">
        <v>0.41</v>
      </c>
      <c r="AI36" s="14">
        <v>0.26</v>
      </c>
      <c r="AJ36" s="14">
        <v>0.28000000000000003</v>
      </c>
      <c r="AK36" s="4">
        <v>0.05</v>
      </c>
      <c r="AL36" s="5">
        <f>SUM(AM36:AP36)</f>
        <v>1.01</v>
      </c>
      <c r="AM36" s="4">
        <v>0.64</v>
      </c>
      <c r="AN36" s="4">
        <v>0.23</v>
      </c>
      <c r="AO36" s="4">
        <v>0.14000000000000001</v>
      </c>
      <c r="AP36" s="4">
        <v>0</v>
      </c>
    </row>
    <row r="37" spans="1:42" x14ac:dyDescent="0.35">
      <c r="A37" s="17" t="s">
        <v>44</v>
      </c>
      <c r="B37" s="3">
        <f>SUM(F37,H37,J37,L37,N37,P37,R37,)</f>
        <v>28228</v>
      </c>
      <c r="C37" s="3">
        <v>3198</v>
      </c>
      <c r="D37" s="8">
        <v>0.09</v>
      </c>
      <c r="E37" s="4">
        <f>SUM(G37,I37,K37,M37,O37,Q37,S37,)</f>
        <v>1</v>
      </c>
      <c r="F37" s="3">
        <v>24089</v>
      </c>
      <c r="G37" s="14">
        <f t="shared" si="38"/>
        <v>0.85337253790562562</v>
      </c>
      <c r="H37" s="3">
        <v>318</v>
      </c>
      <c r="I37" s="4">
        <f t="shared" si="39"/>
        <v>1.1265410230976335E-2</v>
      </c>
      <c r="J37" s="3">
        <v>412</v>
      </c>
      <c r="K37" s="4">
        <f t="shared" si="40"/>
        <v>1.4595437154598271E-2</v>
      </c>
      <c r="L37">
        <v>622</v>
      </c>
      <c r="M37" s="4">
        <f t="shared" si="41"/>
        <v>2.2034859005243022E-2</v>
      </c>
      <c r="N37">
        <v>87</v>
      </c>
      <c r="O37" s="4">
        <f t="shared" si="42"/>
        <v>3.0820461952671108E-3</v>
      </c>
      <c r="P37" s="3">
        <v>1397</v>
      </c>
      <c r="Q37" s="4">
        <f t="shared" si="43"/>
        <v>4.9489868215955787E-2</v>
      </c>
      <c r="R37" s="3">
        <v>1303</v>
      </c>
      <c r="S37" s="4">
        <f t="shared" si="44"/>
        <v>4.6159841292333852E-2</v>
      </c>
      <c r="T37" s="5">
        <f>SUM(U37:X37, Z37:AF37)</f>
        <v>1</v>
      </c>
      <c r="U37" s="4">
        <v>0.53</v>
      </c>
      <c r="V37" s="4">
        <v>0.1</v>
      </c>
      <c r="W37" s="4">
        <v>0.01</v>
      </c>
      <c r="X37" s="4">
        <v>0.06</v>
      </c>
      <c r="Y37" s="14">
        <f>SUM(Z37:AC37)</f>
        <v>0.12000000000000001</v>
      </c>
      <c r="Z37" s="4">
        <v>0</v>
      </c>
      <c r="AA37" s="4">
        <v>0.02</v>
      </c>
      <c r="AB37" s="4">
        <v>0</v>
      </c>
      <c r="AC37" s="4">
        <v>0.1</v>
      </c>
      <c r="AD37" s="4">
        <v>0.16</v>
      </c>
      <c r="AE37" s="4">
        <v>0.02</v>
      </c>
      <c r="AF37" s="4">
        <v>0</v>
      </c>
      <c r="AG37" s="5">
        <f>SUM(AH37:AK37)</f>
        <v>1</v>
      </c>
      <c r="AH37" s="9">
        <v>0.46</v>
      </c>
      <c r="AI37" s="14">
        <v>0.26</v>
      </c>
      <c r="AJ37" s="14">
        <v>0.23</v>
      </c>
      <c r="AK37" s="4">
        <v>0.05</v>
      </c>
      <c r="AL37" s="5">
        <f>SUM(AM37:AP37)</f>
        <v>1</v>
      </c>
      <c r="AM37" s="4">
        <v>0.66</v>
      </c>
      <c r="AN37" s="4">
        <v>0.21</v>
      </c>
      <c r="AO37" s="4">
        <v>0.13</v>
      </c>
      <c r="AP37" s="4">
        <v>0</v>
      </c>
    </row>
    <row r="38" spans="1:42" x14ac:dyDescent="0.35">
      <c r="A38" s="17" t="s">
        <v>45</v>
      </c>
      <c r="B38" s="3">
        <f>SUM(F38,H38,J38,L38,N38,P38,R38,)</f>
        <v>4531</v>
      </c>
      <c r="C38" s="3">
        <v>557</v>
      </c>
      <c r="D38" s="8">
        <v>0.12</v>
      </c>
      <c r="E38" s="4">
        <f>SUM(G38,I38,K38,M38,O38,Q38,S38,)</f>
        <v>1</v>
      </c>
      <c r="F38" s="3">
        <v>3822</v>
      </c>
      <c r="G38" s="14">
        <f t="shared" si="38"/>
        <v>0.84352240123593025</v>
      </c>
      <c r="H38" s="3">
        <v>80</v>
      </c>
      <c r="I38" s="4">
        <f t="shared" si="39"/>
        <v>1.765614654601633E-2</v>
      </c>
      <c r="J38" s="3">
        <v>72</v>
      </c>
      <c r="K38" s="4">
        <f t="shared" si="40"/>
        <v>1.5890531891414698E-2</v>
      </c>
      <c r="L38">
        <v>48</v>
      </c>
      <c r="M38" s="4">
        <f t="shared" si="41"/>
        <v>1.0593687927609799E-2</v>
      </c>
      <c r="N38">
        <v>9</v>
      </c>
      <c r="O38" s="4">
        <f t="shared" si="42"/>
        <v>1.9863164864268373E-3</v>
      </c>
      <c r="P38" s="3">
        <v>237</v>
      </c>
      <c r="Q38" s="4">
        <f t="shared" si="43"/>
        <v>5.2306334142573387E-2</v>
      </c>
      <c r="R38" s="3">
        <v>263</v>
      </c>
      <c r="S38" s="4">
        <f t="shared" si="44"/>
        <v>5.8044581770028691E-2</v>
      </c>
      <c r="T38" s="5">
        <f>SUM(U38:X38, Z38:AF38)</f>
        <v>1.01</v>
      </c>
      <c r="U38" s="4">
        <v>0.2</v>
      </c>
      <c r="V38" s="4">
        <v>0.12</v>
      </c>
      <c r="W38" s="4">
        <v>0.03</v>
      </c>
      <c r="X38" s="4">
        <v>0.03</v>
      </c>
      <c r="Y38" s="14">
        <f>SUM(Z38:AC38)</f>
        <v>0.59000000000000008</v>
      </c>
      <c r="Z38" s="4">
        <v>0</v>
      </c>
      <c r="AA38" s="4">
        <v>0.02</v>
      </c>
      <c r="AB38" s="4">
        <v>0.01</v>
      </c>
      <c r="AC38" s="4">
        <v>0.56000000000000005</v>
      </c>
      <c r="AD38" s="4">
        <v>0.01</v>
      </c>
      <c r="AE38" s="4">
        <v>0.02</v>
      </c>
      <c r="AF38" s="4">
        <v>0.01</v>
      </c>
      <c r="AG38" s="5">
        <f>SUM(AH38:AK38)</f>
        <v>1</v>
      </c>
      <c r="AH38" s="9">
        <v>0.51</v>
      </c>
      <c r="AI38" s="14">
        <v>0.23</v>
      </c>
      <c r="AJ38" s="14">
        <v>0.17</v>
      </c>
      <c r="AK38" s="4">
        <v>0.09</v>
      </c>
      <c r="AL38" s="5">
        <f>SUM(AM38:AP38)</f>
        <v>1</v>
      </c>
      <c r="AM38" s="4">
        <v>0.65</v>
      </c>
      <c r="AN38" s="4">
        <v>0.26</v>
      </c>
      <c r="AO38" s="4">
        <v>0.09</v>
      </c>
      <c r="AP38" s="4">
        <v>0</v>
      </c>
    </row>
    <row r="39" spans="1:42" x14ac:dyDescent="0.35">
      <c r="A39" s="17" t="s">
        <v>48</v>
      </c>
      <c r="B39" s="3">
        <f>SUM(F39,H39,J39,L39,N39,P39,R39,)</f>
        <v>13415</v>
      </c>
      <c r="C39" s="3">
        <v>669</v>
      </c>
      <c r="D39" s="8">
        <v>0.05</v>
      </c>
      <c r="E39" s="4">
        <f>SUM(G39,I39,K39,M39,O39,Q39,S39,)</f>
        <v>1</v>
      </c>
      <c r="F39" s="3">
        <v>11897</v>
      </c>
      <c r="G39" s="14">
        <f t="shared" si="38"/>
        <v>0.88684308609765183</v>
      </c>
      <c r="H39" s="3">
        <v>144</v>
      </c>
      <c r="I39" s="4">
        <f t="shared" si="39"/>
        <v>1.0734252702199031E-2</v>
      </c>
      <c r="J39" s="3">
        <v>124</v>
      </c>
      <c r="K39" s="4">
        <f t="shared" si="40"/>
        <v>9.2433842713380548E-3</v>
      </c>
      <c r="L39">
        <v>444</v>
      </c>
      <c r="M39" s="4">
        <f t="shared" si="41"/>
        <v>3.309727916511368E-2</v>
      </c>
      <c r="N39">
        <v>20</v>
      </c>
      <c r="O39" s="4">
        <f t="shared" si="42"/>
        <v>1.4908684308609765E-3</v>
      </c>
      <c r="P39">
        <v>184</v>
      </c>
      <c r="Q39" s="4">
        <f t="shared" si="43"/>
        <v>1.3715989563920984E-2</v>
      </c>
      <c r="R39" s="3">
        <v>602</v>
      </c>
      <c r="S39" s="4">
        <f t="shared" si="44"/>
        <v>4.4875139768915391E-2</v>
      </c>
      <c r="T39" s="5">
        <f>SUM(U39:X39, Z39:AF39)</f>
        <v>0.99999999999999989</v>
      </c>
      <c r="U39" s="4">
        <v>0.61336138874276691</v>
      </c>
      <c r="V39" s="4">
        <v>0.13501665789935122</v>
      </c>
      <c r="W39" s="4">
        <v>2.9282833596352798E-2</v>
      </c>
      <c r="X39" s="4">
        <v>8.4166228300894264E-2</v>
      </c>
      <c r="Y39" s="14">
        <f>SUM(Z39:AC39)</f>
        <v>0.13273715588286866</v>
      </c>
      <c r="Z39" s="4">
        <v>6.137120813606874E-3</v>
      </c>
      <c r="AA39" s="4">
        <v>1.5605821497457479E-2</v>
      </c>
      <c r="AB39" s="4">
        <v>2.0866210766263372E-2</v>
      </c>
      <c r="AC39" s="4">
        <v>9.0128002805540938E-2</v>
      </c>
      <c r="AD39" s="4">
        <v>5.4357355777660881E-3</v>
      </c>
      <c r="AE39" s="4">
        <v>0</v>
      </c>
      <c r="AF39" s="4">
        <v>0</v>
      </c>
      <c r="AG39" s="5">
        <f>SUM(AH39:AK39)</f>
        <v>1</v>
      </c>
      <c r="AH39" s="9">
        <v>0.51</v>
      </c>
      <c r="AI39" s="14">
        <v>0.23</v>
      </c>
      <c r="AJ39" s="14">
        <v>0.17</v>
      </c>
      <c r="AK39" s="4">
        <v>0.09</v>
      </c>
      <c r="AL39" s="5">
        <f>SUM(AM39:AP39)</f>
        <v>1</v>
      </c>
      <c r="AM39" s="4">
        <v>0.74</v>
      </c>
      <c r="AN39" s="4">
        <v>0.13</v>
      </c>
      <c r="AO39" s="4">
        <v>0.12</v>
      </c>
      <c r="AP39" s="4">
        <v>0.01</v>
      </c>
    </row>
    <row r="40" spans="1:42" x14ac:dyDescent="0.35">
      <c r="A40" s="17" t="s">
        <v>46</v>
      </c>
      <c r="B40" s="3">
        <f>SUM(F40,H40,J40,L40,N40,P40,R40,)</f>
        <v>12300</v>
      </c>
      <c r="C40" s="3">
        <v>1156</v>
      </c>
      <c r="D40" s="8">
        <v>0.09</v>
      </c>
      <c r="E40" s="4">
        <f>SUM(G40,I40,K40,M40,O40,Q40,S40,)</f>
        <v>1.0000000000000002</v>
      </c>
      <c r="F40" s="3">
        <v>10414</v>
      </c>
      <c r="G40" s="14">
        <f t="shared" si="38"/>
        <v>0.84666666666666668</v>
      </c>
      <c r="H40" s="3">
        <v>169</v>
      </c>
      <c r="I40" s="4">
        <f t="shared" si="39"/>
        <v>1.3739837398373984E-2</v>
      </c>
      <c r="J40" s="3">
        <v>145</v>
      </c>
      <c r="K40" s="4">
        <f t="shared" si="40"/>
        <v>1.1788617886178862E-2</v>
      </c>
      <c r="L40">
        <v>446</v>
      </c>
      <c r="M40" s="4">
        <f t="shared" si="41"/>
        <v>3.6260162601626018E-2</v>
      </c>
      <c r="N40">
        <v>16</v>
      </c>
      <c r="O40" s="4">
        <f t="shared" si="42"/>
        <v>1.3008130081300813E-3</v>
      </c>
      <c r="P40" s="3">
        <v>449</v>
      </c>
      <c r="Q40" s="4">
        <f t="shared" si="43"/>
        <v>3.6504065040650409E-2</v>
      </c>
      <c r="R40">
        <v>661</v>
      </c>
      <c r="S40" s="4">
        <f t="shared" si="44"/>
        <v>5.3739837398373985E-2</v>
      </c>
      <c r="T40" s="5">
        <f t="shared" ref="T40" si="53">SUM(U40:X40, Z40:AF40)</f>
        <v>0.99</v>
      </c>
      <c r="U40" s="4">
        <v>0.57999999999999996</v>
      </c>
      <c r="V40" s="4">
        <v>0.08</v>
      </c>
      <c r="W40" s="4">
        <v>0.04</v>
      </c>
      <c r="X40" s="4">
        <v>0.03</v>
      </c>
      <c r="Y40" s="14">
        <f t="shared" ref="Y40" si="54">SUM(Z40:AC40)</f>
        <v>0.24000000000000002</v>
      </c>
      <c r="Z40" s="4">
        <v>0</v>
      </c>
      <c r="AA40" s="4">
        <v>0.01</v>
      </c>
      <c r="AB40" s="4">
        <v>0</v>
      </c>
      <c r="AC40" s="4">
        <v>0.23</v>
      </c>
      <c r="AD40" s="4">
        <v>0.01</v>
      </c>
      <c r="AE40" s="4">
        <v>0.01</v>
      </c>
      <c r="AF40" s="4">
        <v>0</v>
      </c>
      <c r="AG40" s="5">
        <f>SUM(AH40:AK40)</f>
        <v>1.01</v>
      </c>
      <c r="AH40" s="9">
        <v>0.51</v>
      </c>
      <c r="AI40" s="14">
        <v>0.22</v>
      </c>
      <c r="AJ40" s="14">
        <v>0.25</v>
      </c>
      <c r="AK40" s="4">
        <v>0.03</v>
      </c>
      <c r="AL40" s="5">
        <f>SUM(AM40:AP40)</f>
        <v>1</v>
      </c>
      <c r="AM40" s="4">
        <v>0.67</v>
      </c>
      <c r="AN40" s="4">
        <v>0.24</v>
      </c>
      <c r="AO40" s="4">
        <v>0.09</v>
      </c>
      <c r="AP40" s="4">
        <v>0</v>
      </c>
    </row>
    <row r="41" spans="1:42" x14ac:dyDescent="0.35">
      <c r="A41" s="17" t="s">
        <v>57</v>
      </c>
      <c r="B41" s="3"/>
      <c r="C41" s="3"/>
      <c r="D41" s="8"/>
      <c r="E41" s="4"/>
      <c r="F41" s="3"/>
      <c r="G41" s="14"/>
      <c r="H41" s="3"/>
      <c r="I41" s="4"/>
      <c r="J41" s="3"/>
      <c r="K41" s="4"/>
      <c r="M41" s="4"/>
      <c r="O41" s="4"/>
      <c r="Q41" s="4"/>
      <c r="R41" s="3"/>
      <c r="S41" s="4"/>
      <c r="T41" s="5"/>
      <c r="U41" s="4"/>
      <c r="V41" s="4"/>
      <c r="W41" s="4"/>
      <c r="X41" s="4"/>
      <c r="Y41" s="14"/>
      <c r="Z41" s="4"/>
      <c r="AA41" s="4"/>
      <c r="AB41" s="4"/>
      <c r="AC41" s="4"/>
      <c r="AD41" s="4"/>
      <c r="AE41" s="4"/>
      <c r="AF41" s="4"/>
      <c r="AG41" s="5"/>
      <c r="AH41" s="14"/>
      <c r="AI41" s="14"/>
      <c r="AJ41" s="14"/>
      <c r="AK41" s="4"/>
      <c r="AL41" s="5"/>
      <c r="AM41" s="4"/>
      <c r="AN41" s="4"/>
      <c r="AO41" s="4"/>
      <c r="AP41" s="4"/>
    </row>
    <row r="42" spans="1:42" x14ac:dyDescent="0.35">
      <c r="G42" s="10"/>
    </row>
    <row r="43" spans="1:42" x14ac:dyDescent="0.35">
      <c r="A43" s="7" t="s">
        <v>54</v>
      </c>
    </row>
    <row r="44" spans="1:42" x14ac:dyDescent="0.35">
      <c r="A44" s="20" t="s">
        <v>55</v>
      </c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</row>
    <row r="45" spans="1:42" x14ac:dyDescent="0.35">
      <c r="A45" s="20" t="s">
        <v>56</v>
      </c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</row>
    <row r="46" spans="1:42" x14ac:dyDescent="0.35">
      <c r="A46" s="21" t="s">
        <v>58</v>
      </c>
      <c r="B46" s="21"/>
      <c r="C46" s="21"/>
      <c r="D46" s="21"/>
      <c r="E46" s="21"/>
      <c r="F46" s="21"/>
      <c r="G46" s="21"/>
      <c r="H46" s="21"/>
      <c r="I46" s="21"/>
    </row>
  </sheetData>
  <mergeCells count="5">
    <mergeCell ref="A16:E16"/>
    <mergeCell ref="A30:E30"/>
    <mergeCell ref="A44:M44"/>
    <mergeCell ref="A45:M45"/>
    <mergeCell ref="A46:I4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Emily Semple</dc:creator>
  <cp:lastModifiedBy>Emily Semple</cp:lastModifiedBy>
  <dcterms:created xsi:type="dcterms:W3CDTF">2020-11-20T19:11:54Z</dcterms:created>
  <dcterms:modified xsi:type="dcterms:W3CDTF">2021-02-17T21:33:08Z</dcterms:modified>
</cp:coreProperties>
</file>